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6" windowWidth="28600" windowHeight="16000" activeTab="1"/>
  </bookViews>
  <sheets>
    <sheet name="Budget 2009-2010" sheetId="1" r:id="rId1"/>
    <sheet name="Income" sheetId="2" r:id="rId2"/>
  </sheets>
  <definedNames>
    <definedName name="_xlnm.Print_Area" localSheetId="0">'Budget 2009-2010'!$A$1:$N$181</definedName>
    <definedName name="_xlnm.Print_Area" localSheetId="1">'Income'!$A$1:$K$56</definedName>
    <definedName name="_xlnm.Print_Titles" localSheetId="0">'Budget 2009-2010'!$6:$6</definedName>
  </definedNames>
  <calcPr fullCalcOnLoad="1"/>
</workbook>
</file>

<file path=xl/sharedStrings.xml><?xml version="1.0" encoding="utf-8"?>
<sst xmlns="http://schemas.openxmlformats.org/spreadsheetml/2006/main" count="451" uniqueCount="308">
  <si>
    <t>Worker's Compensation</t>
  </si>
  <si>
    <t>Assessment Testing</t>
  </si>
  <si>
    <t>100-1120-6000</t>
  </si>
  <si>
    <t>General Supplies</t>
  </si>
  <si>
    <t>100-1120-5800</t>
  </si>
  <si>
    <t>Travel Reimbursement</t>
  </si>
  <si>
    <t>100-1120-6400</t>
  </si>
  <si>
    <t>100-1120-6600</t>
  </si>
  <si>
    <t>100-1120-7300</t>
  </si>
  <si>
    <t>100-1120-5140</t>
  </si>
  <si>
    <t>Instructional Field Trip Transportation</t>
  </si>
  <si>
    <t>ELEMENTARY INSTRUCTION TOTALS</t>
  </si>
  <si>
    <t>Stipend</t>
  </si>
  <si>
    <t>APPROVED</t>
  </si>
  <si>
    <t>2007/2008</t>
  </si>
  <si>
    <t xml:space="preserve">ACTUAL </t>
  </si>
  <si>
    <t>EXPENDITURES</t>
  </si>
  <si>
    <t xml:space="preserve"> 2009-2010 Budget</t>
  </si>
  <si>
    <t>%</t>
  </si>
  <si>
    <t>ACTUAL</t>
  </si>
  <si>
    <t>PROPOSED</t>
  </si>
  <si>
    <t xml:space="preserve"> BUDGET</t>
  </si>
  <si>
    <t>IMPROVEMENT OF INSTRUCTION</t>
  </si>
  <si>
    <t>100-2210-2510</t>
  </si>
  <si>
    <t>35-05</t>
  </si>
  <si>
    <t>Course Reimbursement</t>
  </si>
  <si>
    <t>100-2210-3400</t>
  </si>
  <si>
    <t>42-03</t>
  </si>
  <si>
    <t>LIBRARY &amp; EDUCATIONAL MEDIA</t>
  </si>
  <si>
    <t>100-2220-1010</t>
  </si>
  <si>
    <t>LIBRARY &amp; ED MEDIA TOTALS</t>
  </si>
  <si>
    <t>20-17</t>
  </si>
  <si>
    <t>45-02</t>
  </si>
  <si>
    <t>Repairs &amp; Maintenance</t>
  </si>
  <si>
    <t>15-02</t>
  </si>
  <si>
    <t>Communications/Telephone</t>
  </si>
  <si>
    <t>30-02</t>
  </si>
  <si>
    <t>Postage</t>
  </si>
  <si>
    <t>40-01</t>
  </si>
  <si>
    <t>30-03</t>
  </si>
  <si>
    <t>30-16</t>
  </si>
  <si>
    <t>100-2320-5500</t>
  </si>
  <si>
    <t>100-2320-6101</t>
  </si>
  <si>
    <t>100-2320-7300</t>
  </si>
  <si>
    <t>100-2320-5800</t>
  </si>
  <si>
    <t>100-2130-1010</t>
  </si>
  <si>
    <t>100-2130-2280</t>
  </si>
  <si>
    <t xml:space="preserve">Tuition paid for next five years through </t>
  </si>
  <si>
    <t>Tuition paid for next five years through</t>
  </si>
  <si>
    <t>2007-2008</t>
  </si>
  <si>
    <t>100-2620-6250</t>
  </si>
  <si>
    <t>Books &amp; Periodicals</t>
  </si>
  <si>
    <t>30-13</t>
  </si>
  <si>
    <t>30-01</t>
  </si>
  <si>
    <t>Equipment</t>
  </si>
  <si>
    <t>40-03</t>
  </si>
  <si>
    <t>Dues &amp; Fees</t>
  </si>
  <si>
    <t>Other Professional Services</t>
  </si>
  <si>
    <t>Supplies</t>
  </si>
  <si>
    <t>43-01</t>
  </si>
  <si>
    <t>REGULAR PROGRAM - SECONDARY</t>
  </si>
  <si>
    <t>42-04</t>
  </si>
  <si>
    <t>SPECIAL EDUCATION PROGRAM</t>
  </si>
  <si>
    <t>10-07</t>
  </si>
  <si>
    <t>SPECIAL EDUCATION TOTALS</t>
  </si>
  <si>
    <t>40-02</t>
  </si>
  <si>
    <t>Conferences</t>
  </si>
  <si>
    <t>41-03</t>
  </si>
  <si>
    <t>OFFICE OF THE PRINCIPAL</t>
  </si>
  <si>
    <r>
      <t>CONTINGENCY</t>
    </r>
    <r>
      <rPr>
        <sz val="14"/>
        <rFont val="Albertus Medium"/>
        <family val="0"/>
      </rPr>
      <t xml:space="preserve"> </t>
    </r>
  </si>
  <si>
    <t>1.8% of Budget, Excluding Debt Service</t>
  </si>
  <si>
    <t>100-2700-6220</t>
  </si>
  <si>
    <t>REVENUE</t>
  </si>
  <si>
    <t>100-2100-6400</t>
  </si>
  <si>
    <t>100-2100-6600</t>
  </si>
  <si>
    <t>100-2100-7300</t>
  </si>
  <si>
    <t>100-2100-6500</t>
  </si>
  <si>
    <t>Technology Supplies</t>
  </si>
  <si>
    <t>100-2620-1180</t>
  </si>
  <si>
    <t>100-2620-2280</t>
  </si>
  <si>
    <t>100-2620-2680</t>
  </si>
  <si>
    <t>100-2620-2780</t>
  </si>
  <si>
    <t>100-2620-3300</t>
  </si>
  <si>
    <t>100-2620-3400</t>
  </si>
  <si>
    <t>100-2620-4300</t>
  </si>
  <si>
    <t>100-2620-4410</t>
  </si>
  <si>
    <t>100-2620-4440</t>
  </si>
  <si>
    <t>100-2620-5200</t>
  </si>
  <si>
    <t>ARRA Federal Funds</t>
  </si>
  <si>
    <t>Repair &amp; Maintenance</t>
  </si>
  <si>
    <t>20-20</t>
  </si>
  <si>
    <t>30-08</t>
  </si>
  <si>
    <t>Rental of Equipment</t>
  </si>
  <si>
    <t>Insurance</t>
  </si>
  <si>
    <t>15-01</t>
  </si>
  <si>
    <t>Electricity</t>
  </si>
  <si>
    <t>15-03</t>
  </si>
  <si>
    <t>Fuel Oil</t>
  </si>
  <si>
    <t>OPERATION &amp; MAINTENANCE OF PLANT TOTAL</t>
  </si>
  <si>
    <t>HEALTH SERVICES TOTAL</t>
  </si>
  <si>
    <t>41-01</t>
  </si>
  <si>
    <t>SCHOOL COMMITTEE</t>
  </si>
  <si>
    <t>25-01</t>
  </si>
  <si>
    <t>50-07</t>
  </si>
  <si>
    <t>Miscellaneous</t>
  </si>
  <si>
    <t>SCHOOL COMMITTEE TOTAL</t>
  </si>
  <si>
    <t>41-02</t>
  </si>
  <si>
    <t>Salaries</t>
  </si>
  <si>
    <t>20-05</t>
  </si>
  <si>
    <t>Advertising</t>
  </si>
  <si>
    <t>20-06</t>
  </si>
  <si>
    <t>Printing</t>
  </si>
  <si>
    <t>Travel</t>
  </si>
  <si>
    <t>45-01</t>
  </si>
  <si>
    <t>OPERATION &amp; MAINTENANCE OF PLANT SERVICES</t>
  </si>
  <si>
    <t>Capital Improvement Plan Reserve</t>
  </si>
  <si>
    <t>100-2700-7350</t>
  </si>
  <si>
    <t>REGULAR PROGRAM- MIDDLE SCHOOL</t>
  </si>
  <si>
    <t>100-2100-3490</t>
  </si>
  <si>
    <t>100-2100-3441</t>
  </si>
  <si>
    <t xml:space="preserve">   2007-2008</t>
  </si>
  <si>
    <t>CHEBEAGUE ISLAND SCHOOL DEPARTMENT</t>
  </si>
  <si>
    <t>CARE &amp; UPKEEP OF GROUNDS</t>
  </si>
  <si>
    <t>CARE &amp; UPKEEP OF GROUNDS TOTAL</t>
  </si>
  <si>
    <t>46-02</t>
  </si>
  <si>
    <t>VEHICLE OPERATION</t>
  </si>
  <si>
    <t>25-02</t>
  </si>
  <si>
    <t>30-06</t>
  </si>
  <si>
    <t>VEHICLE OPERATION TOTAL</t>
  </si>
  <si>
    <t>45-05</t>
  </si>
  <si>
    <t>GRAND TOTALS</t>
  </si>
  <si>
    <t>Legal</t>
  </si>
  <si>
    <t>100-2630-6000</t>
  </si>
  <si>
    <t>100-2630-7300</t>
  </si>
  <si>
    <t>100-2700-1180</t>
  </si>
  <si>
    <t>100-2700-1230</t>
  </si>
  <si>
    <t>100-2700-2100</t>
  </si>
  <si>
    <t>100-2700-2280</t>
  </si>
  <si>
    <t>100-2700-2680</t>
  </si>
  <si>
    <t>100-2700-2780</t>
  </si>
  <si>
    <t>100-2700-3000</t>
  </si>
  <si>
    <t>Fuel</t>
  </si>
  <si>
    <t>Contracted Services</t>
  </si>
  <si>
    <t>DEBT SERVICE</t>
  </si>
  <si>
    <t>Conferences/Training</t>
  </si>
  <si>
    <t>Chebeague Island School Department</t>
  </si>
  <si>
    <t>Best Estimate</t>
  </si>
  <si>
    <t>OFFICE OF THE SUPERINTENDENT</t>
  </si>
  <si>
    <t>Substitute Salaries</t>
  </si>
  <si>
    <t>Health Insurance</t>
  </si>
  <si>
    <t>Repairs</t>
  </si>
  <si>
    <t>Bus Purchase</t>
  </si>
  <si>
    <t>25-06</t>
  </si>
  <si>
    <t>42-01</t>
  </si>
  <si>
    <t>ELEMENTARY INSTRUCTION</t>
  </si>
  <si>
    <t>Pre-K Program</t>
  </si>
  <si>
    <t>100-1120-1010</t>
  </si>
  <si>
    <t>K-2 Teacher's Salaries</t>
  </si>
  <si>
    <t>100-2700-4300</t>
  </si>
  <si>
    <t>100-2700-5200</t>
  </si>
  <si>
    <t>100-2700-6250</t>
  </si>
  <si>
    <t>Ed Tech Salaries</t>
  </si>
  <si>
    <t>100-1120-1230</t>
  </si>
  <si>
    <t>Temporary Salaries</t>
  </si>
  <si>
    <t>100-1120-2100</t>
  </si>
  <si>
    <t>100-1120-2280</t>
  </si>
  <si>
    <t>100-1120-2680</t>
  </si>
  <si>
    <t>100-1120-2780</t>
  </si>
  <si>
    <t xml:space="preserve">Insurance </t>
  </si>
  <si>
    <t>Health  Insurance</t>
  </si>
  <si>
    <t>FICA/Medicare</t>
  </si>
  <si>
    <t>30-11</t>
  </si>
  <si>
    <t>Copier Supplies</t>
  </si>
  <si>
    <t>40-07</t>
  </si>
  <si>
    <t>Test Scoring</t>
  </si>
  <si>
    <t>2000                     Budget</t>
  </si>
  <si>
    <t>Technology  Services</t>
  </si>
  <si>
    <t>100-1120-1011</t>
  </si>
  <si>
    <t>3-5 Teacher's Salaries</t>
  </si>
  <si>
    <t>100-1120-1020</t>
  </si>
  <si>
    <t>10-15</t>
  </si>
  <si>
    <t>Audio-Visual Materials</t>
  </si>
  <si>
    <t>Rent for Building CIRC</t>
  </si>
  <si>
    <t>30-07</t>
  </si>
  <si>
    <t>30-05</t>
  </si>
  <si>
    <t>10-14</t>
  </si>
  <si>
    <t>Secretaries Salaries</t>
  </si>
  <si>
    <t>Secretary Salaries</t>
  </si>
  <si>
    <t>Teacher Salaries</t>
  </si>
  <si>
    <t>Audio/Visual</t>
  </si>
  <si>
    <t>Purchased Prof. Services</t>
  </si>
  <si>
    <t>Auto Insurance</t>
  </si>
  <si>
    <t>Superintendent Salaries</t>
  </si>
  <si>
    <t>Extended Year Program</t>
  </si>
  <si>
    <t>Testing Supplies</t>
  </si>
  <si>
    <t>100-2230-7310</t>
  </si>
  <si>
    <t>Technology Equipment</t>
  </si>
  <si>
    <t>100-2230-6550</t>
  </si>
  <si>
    <t>Software</t>
  </si>
  <si>
    <t>100-2230-6500</t>
  </si>
  <si>
    <t>42-07</t>
  </si>
  <si>
    <t>GUIDANCE SERVICES</t>
  </si>
  <si>
    <t>100-2120-1010</t>
  </si>
  <si>
    <t>100-2120-2280</t>
  </si>
  <si>
    <t>100-2120-2680</t>
  </si>
  <si>
    <t>100-2120-2780</t>
  </si>
  <si>
    <t>100-2120-6000</t>
  </si>
  <si>
    <t>100-2120-6400</t>
  </si>
  <si>
    <t>100-2120-6600</t>
  </si>
  <si>
    <t>BUDGET</t>
  </si>
  <si>
    <t>REQUESTED</t>
  </si>
  <si>
    <t>2009-2010</t>
  </si>
  <si>
    <t xml:space="preserve">                2009/2010 BUDGET</t>
  </si>
  <si>
    <t>Stipends</t>
  </si>
  <si>
    <t>100-2310-2000</t>
  </si>
  <si>
    <t>100-2310-3450</t>
  </si>
  <si>
    <t>100-2310-5200</t>
  </si>
  <si>
    <t>100-2310-8100</t>
  </si>
  <si>
    <t>100-2310-8140</t>
  </si>
  <si>
    <t>100-2320-1040</t>
  </si>
  <si>
    <t>100-2320-1200</t>
  </si>
  <si>
    <t>100-2320-2100</t>
  </si>
  <si>
    <t>100-2320-2280</t>
  </si>
  <si>
    <t>100-2320-2680</t>
  </si>
  <si>
    <t>100-2320-2780</t>
  </si>
  <si>
    <t>100-2320-3300</t>
  </si>
  <si>
    <t>100-2320-3400</t>
  </si>
  <si>
    <t>100-2320-4300</t>
  </si>
  <si>
    <t>100-2320-5300</t>
  </si>
  <si>
    <t>100-2320-5310</t>
  </si>
  <si>
    <t>100-2320-5400</t>
  </si>
  <si>
    <t>Income</t>
  </si>
  <si>
    <t>Undesignated Balance</t>
  </si>
  <si>
    <t>State Agency Clients</t>
  </si>
  <si>
    <t>State Subsidy</t>
  </si>
  <si>
    <t>Net Cost to the Town</t>
  </si>
  <si>
    <t>Medicaid</t>
  </si>
  <si>
    <t xml:space="preserve"> </t>
  </si>
  <si>
    <t>30-20</t>
  </si>
  <si>
    <t>30-21</t>
  </si>
  <si>
    <t xml:space="preserve">Total   </t>
  </si>
  <si>
    <t>Budget</t>
  </si>
  <si>
    <t>Expenditures</t>
  </si>
  <si>
    <t>Balance</t>
  </si>
  <si>
    <t>000-263-730</t>
  </si>
  <si>
    <t>FICA</t>
  </si>
  <si>
    <t>100-2310-1500</t>
  </si>
  <si>
    <t>42-02</t>
  </si>
  <si>
    <t>100-2130-2680</t>
  </si>
  <si>
    <t>100-2130-2780</t>
  </si>
  <si>
    <t>100-2130-6000</t>
  </si>
  <si>
    <t>100-2100-1010</t>
  </si>
  <si>
    <t>100-2100-2280</t>
  </si>
  <si>
    <t>100-2100-2680</t>
  </si>
  <si>
    <t>100-2100-2780</t>
  </si>
  <si>
    <t>10-01</t>
  </si>
  <si>
    <t>Regular Salaries</t>
  </si>
  <si>
    <t>10-05</t>
  </si>
  <si>
    <t>25-08</t>
  </si>
  <si>
    <t>10-08</t>
  </si>
  <si>
    <t>25-04</t>
  </si>
  <si>
    <t>Unemployment Compensation</t>
  </si>
  <si>
    <t>25-03</t>
  </si>
  <si>
    <t>Workers' Compensation</t>
  </si>
  <si>
    <t>MSAD 51 Pay out</t>
  </si>
  <si>
    <t xml:space="preserve"> MSAD 51 Pay out</t>
  </si>
  <si>
    <t>2008-2009</t>
  </si>
  <si>
    <t>TECHNOLOGY SERVICES TOTAL</t>
  </si>
  <si>
    <t>Copier  Supplies</t>
  </si>
  <si>
    <t>100-2320-4440</t>
  </si>
  <si>
    <t>50-17</t>
  </si>
  <si>
    <t>Copier Lease</t>
  </si>
  <si>
    <t>100-2400-1040</t>
  </si>
  <si>
    <t>Administrative Salaries</t>
  </si>
  <si>
    <t>100-2400-1180</t>
  </si>
  <si>
    <t>100-2400-2100</t>
  </si>
  <si>
    <t>100-2400-2280</t>
  </si>
  <si>
    <t>100-2400-2680</t>
  </si>
  <si>
    <t>100-2400-2780</t>
  </si>
  <si>
    <t>100-2400-3300</t>
  </si>
  <si>
    <t>100-2400-5500</t>
  </si>
  <si>
    <t>100-2400-6000</t>
  </si>
  <si>
    <t>100-2400-6101</t>
  </si>
  <si>
    <t>100-2400-7300</t>
  </si>
  <si>
    <t>100-2400-8100</t>
  </si>
  <si>
    <t>Repair</t>
  </si>
  <si>
    <t>FOOD SERVICES PROGRAM</t>
  </si>
  <si>
    <t>100-2100-1180</t>
  </si>
  <si>
    <t>100-2620-2180</t>
  </si>
  <si>
    <t>Fica/Medicare</t>
  </si>
  <si>
    <t>FOOD SERVICES TOTAL</t>
  </si>
  <si>
    <t>100-2620-6000</t>
  </si>
  <si>
    <t>100-2620-6220</t>
  </si>
  <si>
    <t>100-2620-6240</t>
  </si>
  <si>
    <t>100-2620-7300</t>
  </si>
  <si>
    <t>100-2630-4300</t>
  </si>
  <si>
    <t>GUIDANCE SERVICES TOTAL</t>
  </si>
  <si>
    <t>42-08</t>
  </si>
  <si>
    <t>HEALTH SERVICES</t>
  </si>
  <si>
    <t>OFFICE OF THE PRINCIPAL TOTAL</t>
  </si>
  <si>
    <t>OFFICE OF THE SUPERINTENDENT  TOTAL</t>
  </si>
  <si>
    <t>Equipment/Repair</t>
  </si>
  <si>
    <t>Difference</t>
  </si>
  <si>
    <t>100-2100-3400</t>
  </si>
  <si>
    <t>100-2100-6000</t>
  </si>
  <si>
    <t>100-2100-6100</t>
  </si>
  <si>
    <t>Equipment/Software</t>
  </si>
  <si>
    <t>Other Contracted Services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</si>
</sst>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"/>
    <numFmt numFmtId="167" formatCode="#,##0.0000"/>
    <numFmt numFmtId="168" formatCode="#,##0.0"/>
    <numFmt numFmtId="169" formatCode="#,##0.00;[Red]#,##0.00"/>
    <numFmt numFmtId="170" formatCode="&quot;$&quot;#,##0;[Red]&quot;$&quot;#,##0"/>
    <numFmt numFmtId="171" formatCode="&quot;$&quot;#,##0.00;[Red]&quot;$&quot;#,##0.00"/>
    <numFmt numFmtId="172" formatCode="0.00_);[Red]\(0.00\)"/>
    <numFmt numFmtId="173" formatCode="0.0"/>
    <numFmt numFmtId="174" formatCode="[Red]0.00%"/>
    <numFmt numFmtId="175" formatCode="[Red]0.00%;0.00%"/>
    <numFmt numFmtId="176" formatCode="[Red]0.00%_)\ ;0.00%"/>
    <numFmt numFmtId="177" formatCode="[Red]0.00%\ ;0.00%_)"/>
    <numFmt numFmtId="178" formatCode="[Red]0.00%;0.00%_)"/>
    <numFmt numFmtId="179" formatCode="[Red]0.00%_);0.00%"/>
    <numFmt numFmtId="180" formatCode="0.00%;[Red]\-0.00%"/>
    <numFmt numFmtId="181" formatCode="[Red]\(0.00%_);0.00%"/>
    <numFmt numFmtId="182" formatCode="[Red]\(0.00\)%_);0.00%"/>
    <numFmt numFmtId="183" formatCode="\+0.00%;[Red]\-0.00%"/>
    <numFmt numFmtId="184" formatCode="\+#.##%;[Red]\-0.00%;0.00%"/>
    <numFmt numFmtId="185" formatCode="\+0.00"/>
    <numFmt numFmtId="186" formatCode="&quot;$&quot;#,##0.00"/>
    <numFmt numFmtId="187" formatCode="mmmm\ d\,\ yyyy"/>
    <numFmt numFmtId="188" formatCode="0.0%"/>
    <numFmt numFmtId="189" formatCode="#,##0.00;\-#,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lbertus Medium"/>
      <family val="0"/>
    </font>
    <font>
      <b/>
      <sz val="14"/>
      <name val="Albertus Medium"/>
      <family val="0"/>
    </font>
    <font>
      <b/>
      <u val="single"/>
      <sz val="14"/>
      <name val="Albertus Medium"/>
      <family val="0"/>
    </font>
    <font>
      <u val="single"/>
      <sz val="14"/>
      <name val="Albertus Medium"/>
      <family val="0"/>
    </font>
    <font>
      <sz val="14"/>
      <color indexed="8"/>
      <name val="Albertus Medium"/>
      <family val="2"/>
    </font>
    <font>
      <i/>
      <sz val="14"/>
      <name val="Albertus Medium"/>
      <family val="2"/>
    </font>
    <font>
      <u val="single"/>
      <sz val="14"/>
      <color indexed="8"/>
      <name val="Albertus Medium"/>
      <family val="2"/>
    </font>
    <font>
      <b/>
      <sz val="14"/>
      <color indexed="8"/>
      <name val="Albertus Medium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0"/>
    </font>
    <font>
      <sz val="14"/>
      <name val="ALBE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20" fillId="2" borderId="1" applyNumberFormat="0" applyAlignment="0" applyProtection="0"/>
    <xf numFmtId="0" fontId="2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8" borderId="0" applyNumberFormat="0" applyBorder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169" fontId="3" fillId="0" borderId="10" xfId="0" applyNumberFormat="1" applyFont="1" applyBorder="1" applyAlignment="1">
      <alignment horizontal="center"/>
    </xf>
    <xf numFmtId="186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9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2" xfId="0" applyFont="1" applyBorder="1" applyAlignment="1">
      <alignment/>
    </xf>
    <xf numFmtId="169" fontId="3" fillId="0" borderId="12" xfId="0" applyNumberFormat="1" applyFont="1" applyBorder="1" applyAlignment="1">
      <alignment horizontal="center"/>
    </xf>
    <xf numFmtId="186" fontId="4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9" fontId="6" fillId="0" borderId="11" xfId="0" applyNumberFormat="1" applyFont="1" applyBorder="1" applyAlignment="1">
      <alignment horizontal="center"/>
    </xf>
    <xf numFmtId="17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40" fontId="3" fillId="0" borderId="12" xfId="0" applyNumberFormat="1" applyFont="1" applyBorder="1" applyAlignment="1">
      <alignment horizontal="center"/>
    </xf>
    <xf numFmtId="39" fontId="3" fillId="0" borderId="10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Continuous"/>
    </xf>
    <xf numFmtId="40" fontId="3" fillId="0" borderId="0" xfId="44" applyNumberFormat="1" applyFont="1" applyBorder="1" applyAlignment="1">
      <alignment horizontal="centerContinuous"/>
    </xf>
    <xf numFmtId="40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186" fontId="3" fillId="0" borderId="0" xfId="0" applyNumberFormat="1" applyFont="1" applyBorder="1" applyAlignment="1">
      <alignment horizontal="left"/>
    </xf>
    <xf numFmtId="188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88" fontId="3" fillId="0" borderId="0" xfId="0" applyNumberFormat="1" applyFont="1" applyBorder="1" applyAlignment="1">
      <alignment/>
    </xf>
    <xf numFmtId="39" fontId="3" fillId="0" borderId="0" xfId="42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0" fontId="3" fillId="0" borderId="0" xfId="44" applyNumberFormat="1" applyFont="1" applyBorder="1" applyAlignment="1">
      <alignment/>
    </xf>
    <xf numFmtId="40" fontId="3" fillId="0" borderId="0" xfId="0" applyNumberFormat="1" applyFont="1" applyBorder="1" applyAlignment="1">
      <alignment/>
    </xf>
    <xf numFmtId="186" fontId="7" fillId="0" borderId="0" xfId="0" applyNumberFormat="1" applyFont="1" applyAlignment="1">
      <alignment/>
    </xf>
    <xf numFmtId="186" fontId="3" fillId="0" borderId="0" xfId="0" applyNumberFormat="1" applyFont="1" applyBorder="1" applyAlignment="1">
      <alignment/>
    </xf>
    <xf numFmtId="186" fontId="7" fillId="0" borderId="13" xfId="0" applyNumberFormat="1" applyFont="1" applyBorder="1" applyAlignment="1">
      <alignment/>
    </xf>
    <xf numFmtId="186" fontId="3" fillId="0" borderId="13" xfId="0" applyNumberFormat="1" applyFont="1" applyBorder="1" applyAlignment="1">
      <alignment/>
    </xf>
    <xf numFmtId="188" fontId="3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186" fontId="9" fillId="0" borderId="0" xfId="0" applyNumberFormat="1" applyFont="1" applyAlignment="1">
      <alignment/>
    </xf>
    <xf numFmtId="180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 horizontal="center"/>
    </xf>
    <xf numFmtId="186" fontId="7" fillId="0" borderId="0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0" fontId="3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86" fontId="8" fillId="0" borderId="0" xfId="0" applyNumberFormat="1" applyFont="1" applyBorder="1" applyAlignment="1">
      <alignment/>
    </xf>
    <xf numFmtId="186" fontId="8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188" fontId="8" fillId="0" borderId="13" xfId="0" applyNumberFormat="1" applyFont="1" applyBorder="1" applyAlignment="1">
      <alignment/>
    </xf>
    <xf numFmtId="40" fontId="3" fillId="0" borderId="0" xfId="42" applyNumberFormat="1" applyFont="1" applyBorder="1" applyAlignment="1">
      <alignment/>
    </xf>
    <xf numFmtId="40" fontId="8" fillId="0" borderId="0" xfId="44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8" fontId="3" fillId="0" borderId="0" xfId="44" applyNumberFormat="1" applyFont="1" applyBorder="1" applyAlignment="1">
      <alignment/>
    </xf>
    <xf numFmtId="186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86" fontId="4" fillId="0" borderId="12" xfId="0" applyNumberFormat="1" applyFont="1" applyBorder="1" applyAlignment="1">
      <alignment/>
    </xf>
    <xf numFmtId="0" fontId="5" fillId="0" borderId="11" xfId="0" applyFont="1" applyBorder="1" applyAlignment="1">
      <alignment/>
    </xf>
    <xf numFmtId="186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86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88" fontId="4" fillId="0" borderId="12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9" fillId="0" borderId="0" xfId="0" applyFont="1" applyAlignment="1">
      <alignment/>
    </xf>
    <xf numFmtId="40" fontId="4" fillId="0" borderId="0" xfId="0" applyNumberFormat="1" applyFont="1" applyBorder="1" applyAlignment="1">
      <alignment horizontal="centerContinuous"/>
    </xf>
    <xf numFmtId="40" fontId="4" fillId="0" borderId="0" xfId="0" applyNumberFormat="1" applyFont="1" applyBorder="1" applyAlignment="1">
      <alignment horizontal="center"/>
    </xf>
    <xf numFmtId="40" fontId="4" fillId="0" borderId="0" xfId="0" applyNumberFormat="1" applyFont="1" applyBorder="1" applyAlignment="1">
      <alignment horizontal="right"/>
    </xf>
    <xf numFmtId="40" fontId="4" fillId="0" borderId="0" xfId="0" applyNumberFormat="1" applyFont="1" applyBorder="1" applyAlignment="1">
      <alignment horizontal="left"/>
    </xf>
    <xf numFmtId="38" fontId="4" fillId="0" borderId="0" xfId="0" applyNumberFormat="1" applyFont="1" applyBorder="1" applyAlignment="1">
      <alignment horizontal="centerContinuous"/>
    </xf>
    <xf numFmtId="40" fontId="4" fillId="0" borderId="0" xfId="0" applyNumberFormat="1" applyFont="1" applyBorder="1" applyAlignment="1">
      <alignment/>
    </xf>
    <xf numFmtId="40" fontId="4" fillId="0" borderId="0" xfId="44" applyNumberFormat="1" applyFont="1" applyBorder="1" applyAlignment="1">
      <alignment horizontal="centerContinuous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42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40" fontId="4" fillId="0" borderId="0" xfId="44" applyNumberFormat="1" applyFont="1" applyBorder="1" applyAlignment="1">
      <alignment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186" fontId="3" fillId="0" borderId="0" xfId="0" applyNumberFormat="1" applyFont="1" applyBorder="1" applyAlignment="1">
      <alignment/>
    </xf>
    <xf numFmtId="188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39" fontId="3" fillId="0" borderId="0" xfId="42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0" fontId="3" fillId="0" borderId="0" xfId="44" applyNumberFormat="1" applyFont="1" applyBorder="1" applyAlignment="1">
      <alignment/>
    </xf>
    <xf numFmtId="186" fontId="3" fillId="0" borderId="13" xfId="0" applyNumberFormat="1" applyFont="1" applyBorder="1" applyAlignment="1">
      <alignment/>
    </xf>
    <xf numFmtId="188" fontId="3" fillId="0" borderId="13" xfId="0" applyNumberFormat="1" applyFont="1" applyBorder="1" applyAlignment="1">
      <alignment/>
    </xf>
    <xf numFmtId="4" fontId="4" fillId="0" borderId="0" xfId="42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4" fontId="3" fillId="0" borderId="0" xfId="0" applyNumberFormat="1" applyFont="1" applyAlignment="1">
      <alignment horizontal="center"/>
    </xf>
    <xf numFmtId="40" fontId="3" fillId="0" borderId="0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0" fontId="3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0" fontId="3" fillId="0" borderId="0" xfId="42" applyNumberFormat="1" applyFont="1" applyBorder="1" applyAlignment="1">
      <alignment/>
    </xf>
    <xf numFmtId="40" fontId="3" fillId="0" borderId="13" xfId="44" applyNumberFormat="1" applyFont="1" applyBorder="1" applyAlignment="1">
      <alignment/>
    </xf>
    <xf numFmtId="39" fontId="4" fillId="0" borderId="0" xfId="42" applyNumberFormat="1" applyFont="1" applyBorder="1" applyAlignment="1">
      <alignment/>
    </xf>
    <xf numFmtId="186" fontId="4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169" fontId="3" fillId="0" borderId="14" xfId="0" applyNumberFormat="1" applyFont="1" applyBorder="1" applyAlignment="1">
      <alignment horizontal="center"/>
    </xf>
    <xf numFmtId="186" fontId="3" fillId="0" borderId="14" xfId="0" applyNumberFormat="1" applyFont="1" applyBorder="1" applyAlignment="1">
      <alignment/>
    </xf>
    <xf numFmtId="0" fontId="3" fillId="0" borderId="10" xfId="0" applyFont="1" applyBorder="1" applyAlignment="1">
      <alignment/>
    </xf>
    <xf numFmtId="169" fontId="5" fillId="0" borderId="10" xfId="0" applyNumberFormat="1" applyFont="1" applyBorder="1" applyAlignment="1">
      <alignment horizontal="center"/>
    </xf>
    <xf numFmtId="186" fontId="3" fillId="0" borderId="10" xfId="0" applyNumberFormat="1" applyFont="1" applyBorder="1" applyAlignment="1">
      <alignment/>
    </xf>
    <xf numFmtId="188" fontId="4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/>
    </xf>
    <xf numFmtId="188" fontId="3" fillId="0" borderId="11" xfId="0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99"/>
  <sheetViews>
    <sheetView zoomScaleSheetLayoutView="75" zoomScalePageLayoutView="0" workbookViewId="0" topLeftCell="A146">
      <selection activeCell="L182" sqref="L182"/>
    </sheetView>
  </sheetViews>
  <sheetFormatPr defaultColWidth="11.421875" defaultRowHeight="18" customHeight="1"/>
  <cols>
    <col min="1" max="1" width="15.421875" style="32" customWidth="1"/>
    <col min="2" max="2" width="8.7109375" style="32" customWidth="1"/>
    <col min="3" max="3" width="11.28125" style="33" customWidth="1"/>
    <col min="4" max="4" width="48.00390625" style="32" customWidth="1"/>
    <col min="5" max="5" width="0.13671875" style="63" customWidth="1"/>
    <col min="6" max="6" width="7.421875" style="63" hidden="1" customWidth="1"/>
    <col min="7" max="7" width="16.421875" style="37" hidden="1" customWidth="1"/>
    <col min="8" max="8" width="16.8515625" style="38" hidden="1" customWidth="1"/>
    <col min="9" max="9" width="21.140625" style="38" customWidth="1"/>
    <col min="10" max="10" width="22.421875" style="39" customWidth="1"/>
    <col min="11" max="12" width="21.140625" style="37" customWidth="1"/>
    <col min="13" max="13" width="19.8515625" style="32" customWidth="1"/>
    <col min="14" max="14" width="13.8515625" style="35" customWidth="1"/>
    <col min="15" max="16384" width="9.140625" style="32" customWidth="1"/>
  </cols>
  <sheetData>
    <row r="1" spans="1:14" s="31" customFormat="1" ht="18" customHeight="1">
      <c r="A1" s="81"/>
      <c r="B1" s="82"/>
      <c r="C1" s="83"/>
      <c r="E1" s="81"/>
      <c r="F1" s="81"/>
      <c r="G1" s="25"/>
      <c r="H1" s="26"/>
      <c r="I1" s="84" t="s">
        <v>121</v>
      </c>
      <c r="J1" s="27"/>
      <c r="K1" s="28"/>
      <c r="L1" s="28"/>
      <c r="M1" s="29"/>
      <c r="N1" s="30"/>
    </row>
    <row r="2" spans="1:14" s="31" customFormat="1" ht="18" customHeight="1">
      <c r="A2" s="81"/>
      <c r="B2" s="85"/>
      <c r="E2" s="81"/>
      <c r="F2" s="81"/>
      <c r="G2" s="25"/>
      <c r="H2" s="26"/>
      <c r="I2" s="86" t="s">
        <v>212</v>
      </c>
      <c r="J2" s="27"/>
      <c r="K2" s="28"/>
      <c r="L2" s="28"/>
      <c r="N2" s="30"/>
    </row>
    <row r="3" spans="1:14" s="31" customFormat="1" ht="18" customHeight="1">
      <c r="A3" s="81"/>
      <c r="B3" s="85"/>
      <c r="D3" s="84"/>
      <c r="E3" s="81"/>
      <c r="F3" s="81"/>
      <c r="G3" s="25"/>
      <c r="H3" s="26"/>
      <c r="I3" s="26"/>
      <c r="J3" s="27"/>
      <c r="K3" s="28"/>
      <c r="L3" s="28"/>
      <c r="N3" s="30"/>
    </row>
    <row r="4" spans="1:14" s="31" customFormat="1" ht="18" customHeight="1">
      <c r="A4" s="81"/>
      <c r="B4" s="85"/>
      <c r="D4" s="84"/>
      <c r="E4" s="81"/>
      <c r="F4" s="81"/>
      <c r="G4" s="25"/>
      <c r="H4" s="26"/>
      <c r="I4" s="87" t="s">
        <v>13</v>
      </c>
      <c r="J4" s="82" t="s">
        <v>15</v>
      </c>
      <c r="K4" s="88" t="s">
        <v>13</v>
      </c>
      <c r="L4" s="88" t="s">
        <v>210</v>
      </c>
      <c r="N4" s="30"/>
    </row>
    <row r="5" spans="1:14" s="31" customFormat="1" ht="18" customHeight="1">
      <c r="A5" s="81"/>
      <c r="B5" s="85"/>
      <c r="D5" s="84"/>
      <c r="E5" s="81"/>
      <c r="F5" s="81"/>
      <c r="G5" s="25"/>
      <c r="H5" s="26"/>
      <c r="I5" s="87" t="s">
        <v>209</v>
      </c>
      <c r="J5" s="84" t="s">
        <v>16</v>
      </c>
      <c r="K5" s="88" t="s">
        <v>209</v>
      </c>
      <c r="L5" s="89" t="s">
        <v>209</v>
      </c>
      <c r="N5" s="30"/>
    </row>
    <row r="6" spans="4:13" ht="18" customHeight="1">
      <c r="D6" s="34"/>
      <c r="E6" s="90" t="s">
        <v>175</v>
      </c>
      <c r="F6" s="90"/>
      <c r="G6" s="91" t="s">
        <v>242</v>
      </c>
      <c r="H6" s="92" t="s">
        <v>243</v>
      </c>
      <c r="I6" s="93" t="s">
        <v>14</v>
      </c>
      <c r="J6" s="82" t="s">
        <v>49</v>
      </c>
      <c r="K6" s="93" t="s">
        <v>266</v>
      </c>
      <c r="L6" s="93" t="s">
        <v>211</v>
      </c>
      <c r="M6" s="89" t="s">
        <v>302</v>
      </c>
    </row>
    <row r="7" spans="1:9" ht="18" customHeight="1">
      <c r="A7" s="94" t="s">
        <v>100</v>
      </c>
      <c r="B7" s="94"/>
      <c r="C7" s="95"/>
      <c r="D7" s="94" t="s">
        <v>101</v>
      </c>
      <c r="E7" s="36"/>
      <c r="F7" s="36"/>
      <c r="I7" s="39"/>
    </row>
    <row r="8" spans="1:14" s="15" customFormat="1" ht="18" customHeight="1">
      <c r="A8" s="32" t="s">
        <v>246</v>
      </c>
      <c r="B8" s="94"/>
      <c r="C8" s="33" t="s">
        <v>255</v>
      </c>
      <c r="D8" s="32" t="s">
        <v>213</v>
      </c>
      <c r="E8" s="36">
        <v>0</v>
      </c>
      <c r="F8" s="36"/>
      <c r="G8" s="37">
        <v>0</v>
      </c>
      <c r="H8" s="38" t="e">
        <f>#REF!-G8</f>
        <v>#REF!</v>
      </c>
      <c r="I8" s="40">
        <v>1200</v>
      </c>
      <c r="J8" s="40">
        <v>1200</v>
      </c>
      <c r="K8" s="96">
        <v>1200</v>
      </c>
      <c r="L8" s="96">
        <v>1200</v>
      </c>
      <c r="M8" s="96">
        <f>L8-K8</f>
        <v>0</v>
      </c>
      <c r="N8" s="97"/>
    </row>
    <row r="9" spans="1:14" s="15" customFormat="1" ht="18" customHeight="1">
      <c r="A9" s="15" t="s">
        <v>214</v>
      </c>
      <c r="B9" s="94"/>
      <c r="C9" s="33" t="s">
        <v>63</v>
      </c>
      <c r="D9" s="32" t="s">
        <v>245</v>
      </c>
      <c r="E9" s="36"/>
      <c r="F9" s="36"/>
      <c r="G9" s="37">
        <v>0</v>
      </c>
      <c r="H9" s="38" t="e">
        <f>#REF!-G9</f>
        <v>#REF!</v>
      </c>
      <c r="I9" s="40">
        <v>20</v>
      </c>
      <c r="J9" s="40">
        <v>0</v>
      </c>
      <c r="K9" s="96">
        <v>90</v>
      </c>
      <c r="L9" s="96">
        <v>0</v>
      </c>
      <c r="M9" s="96">
        <f aca="true" t="shared" si="0" ref="M9:M72">L9-K9</f>
        <v>-90</v>
      </c>
      <c r="N9" s="97"/>
    </row>
    <row r="10" spans="1:14" s="15" customFormat="1" ht="18" customHeight="1">
      <c r="A10" s="15" t="s">
        <v>215</v>
      </c>
      <c r="C10" s="98" t="s">
        <v>31</v>
      </c>
      <c r="D10" s="15" t="s">
        <v>131</v>
      </c>
      <c r="E10" s="99">
        <v>5000</v>
      </c>
      <c r="F10" s="99"/>
      <c r="G10" s="100">
        <v>741.29</v>
      </c>
      <c r="H10" s="101" t="e">
        <f>#REF!-G10</f>
        <v>#REF!</v>
      </c>
      <c r="I10" s="40">
        <v>2500</v>
      </c>
      <c r="J10" s="40">
        <v>191</v>
      </c>
      <c r="K10" s="96">
        <v>2500</v>
      </c>
      <c r="L10" s="96">
        <v>2500</v>
      </c>
      <c r="M10" s="96">
        <f t="shared" si="0"/>
        <v>0</v>
      </c>
      <c r="N10" s="97"/>
    </row>
    <row r="11" spans="1:14" s="15" customFormat="1" ht="18" customHeight="1">
      <c r="A11" s="15" t="s">
        <v>216</v>
      </c>
      <c r="C11" s="98" t="s">
        <v>152</v>
      </c>
      <c r="D11" s="15" t="s">
        <v>168</v>
      </c>
      <c r="E11" s="99">
        <v>4515</v>
      </c>
      <c r="F11" s="99"/>
      <c r="G11" s="100">
        <v>3838</v>
      </c>
      <c r="H11" s="101" t="e">
        <f>#REF!-G11</f>
        <v>#REF!</v>
      </c>
      <c r="I11" s="40">
        <v>3000</v>
      </c>
      <c r="J11" s="40">
        <v>2564</v>
      </c>
      <c r="K11" s="96">
        <v>3000</v>
      </c>
      <c r="L11" s="96">
        <v>2875</v>
      </c>
      <c r="M11" s="96">
        <f t="shared" si="0"/>
        <v>-125</v>
      </c>
      <c r="N11" s="97"/>
    </row>
    <row r="12" spans="1:14" s="15" customFormat="1" ht="18" customHeight="1">
      <c r="A12" s="15" t="s">
        <v>217</v>
      </c>
      <c r="C12" s="98" t="s">
        <v>55</v>
      </c>
      <c r="D12" s="15" t="s">
        <v>56</v>
      </c>
      <c r="E12" s="99">
        <v>2700</v>
      </c>
      <c r="F12" s="99"/>
      <c r="G12" s="100">
        <v>2365</v>
      </c>
      <c r="H12" s="101" t="e">
        <f>#REF!-G12</f>
        <v>#REF!</v>
      </c>
      <c r="I12" s="40">
        <v>250</v>
      </c>
      <c r="J12" s="40">
        <v>308</v>
      </c>
      <c r="K12" s="96">
        <v>250</v>
      </c>
      <c r="L12" s="96">
        <v>300</v>
      </c>
      <c r="M12" s="96">
        <f t="shared" si="0"/>
        <v>50</v>
      </c>
      <c r="N12" s="97"/>
    </row>
    <row r="13" spans="1:14" s="15" customFormat="1" ht="18" customHeight="1" thickBot="1">
      <c r="A13" s="15" t="s">
        <v>218</v>
      </c>
      <c r="C13" s="98" t="s">
        <v>103</v>
      </c>
      <c r="D13" s="15" t="s">
        <v>104</v>
      </c>
      <c r="E13" s="99">
        <v>746</v>
      </c>
      <c r="F13" s="99"/>
      <c r="G13" s="100">
        <v>958.52</v>
      </c>
      <c r="H13" s="101" t="e">
        <f>#REF!-G13</f>
        <v>#REF!</v>
      </c>
      <c r="I13" s="42">
        <v>250</v>
      </c>
      <c r="J13" s="42">
        <v>1600</v>
      </c>
      <c r="K13" s="102">
        <v>500</v>
      </c>
      <c r="L13" s="102">
        <v>500</v>
      </c>
      <c r="M13" s="102">
        <f t="shared" si="0"/>
        <v>0</v>
      </c>
      <c r="N13" s="103"/>
    </row>
    <row r="14" spans="1:14" ht="18" customHeight="1">
      <c r="A14" s="94" t="s">
        <v>105</v>
      </c>
      <c r="B14" s="45"/>
      <c r="C14" s="46"/>
      <c r="D14" s="15"/>
      <c r="E14" s="99">
        <f>SUM(E8:E13)</f>
        <v>12961</v>
      </c>
      <c r="F14" s="99"/>
      <c r="G14" s="104">
        <f aca="true" t="shared" si="1" ref="G14:L14">SUM(G8:G13)</f>
        <v>7902.8099999999995</v>
      </c>
      <c r="H14" s="92" t="e">
        <f t="shared" si="1"/>
        <v>#REF!</v>
      </c>
      <c r="I14" s="105">
        <f t="shared" si="1"/>
        <v>7220</v>
      </c>
      <c r="J14" s="105">
        <f t="shared" si="1"/>
        <v>5863</v>
      </c>
      <c r="K14" s="105">
        <f t="shared" si="1"/>
        <v>7540</v>
      </c>
      <c r="L14" s="105">
        <f t="shared" si="1"/>
        <v>7375</v>
      </c>
      <c r="M14" s="105">
        <f t="shared" si="0"/>
        <v>-165</v>
      </c>
      <c r="N14" s="106">
        <f>M14/J14</f>
        <v>-0.028142589118198873</v>
      </c>
    </row>
    <row r="15" spans="1:14" s="15" customFormat="1" ht="18" customHeight="1">
      <c r="A15" s="45"/>
      <c r="B15" s="45"/>
      <c r="C15" s="46"/>
      <c r="E15" s="99"/>
      <c r="F15" s="99"/>
      <c r="G15" s="100"/>
      <c r="H15" s="101"/>
      <c r="I15" s="96"/>
      <c r="J15" s="96"/>
      <c r="K15" s="96"/>
      <c r="L15" s="96"/>
      <c r="M15" s="96"/>
      <c r="N15" s="97"/>
    </row>
    <row r="16" spans="1:13" ht="18" customHeight="1">
      <c r="A16" s="94" t="s">
        <v>106</v>
      </c>
      <c r="B16" s="94"/>
      <c r="C16" s="95"/>
      <c r="D16" s="94" t="s">
        <v>147</v>
      </c>
      <c r="E16" s="36"/>
      <c r="F16" s="36"/>
      <c r="I16" s="41"/>
      <c r="J16" s="41"/>
      <c r="K16" s="41"/>
      <c r="L16" s="41"/>
      <c r="M16" s="41"/>
    </row>
    <row r="17" spans="1:14" s="15" customFormat="1" ht="18" customHeight="1">
      <c r="A17" s="32" t="s">
        <v>219</v>
      </c>
      <c r="B17" s="32"/>
      <c r="C17" s="33" t="s">
        <v>255</v>
      </c>
      <c r="D17" s="32" t="s">
        <v>192</v>
      </c>
      <c r="E17" s="36">
        <f>39000+15600+29120</f>
        <v>83720</v>
      </c>
      <c r="F17" s="36"/>
      <c r="G17" s="37">
        <v>16500</v>
      </c>
      <c r="H17" s="38" t="e">
        <f>#REF!-G17</f>
        <v>#REF!</v>
      </c>
      <c r="I17" s="40">
        <v>34800</v>
      </c>
      <c r="J17" s="40">
        <v>33574</v>
      </c>
      <c r="K17" s="96">
        <v>18200</v>
      </c>
      <c r="L17" s="96">
        <v>18200</v>
      </c>
      <c r="M17" s="96">
        <f t="shared" si="0"/>
        <v>0</v>
      </c>
      <c r="N17" s="97"/>
    </row>
    <row r="18" spans="1:14" s="15" customFormat="1" ht="18" customHeight="1">
      <c r="A18" s="15" t="s">
        <v>220</v>
      </c>
      <c r="C18" s="98" t="s">
        <v>185</v>
      </c>
      <c r="D18" s="15" t="s">
        <v>186</v>
      </c>
      <c r="E18" s="99"/>
      <c r="F18" s="99"/>
      <c r="G18" s="100">
        <v>17076.6</v>
      </c>
      <c r="H18" s="101" t="e">
        <f>#REF!-G18</f>
        <v>#REF!</v>
      </c>
      <c r="I18" s="40">
        <v>15000</v>
      </c>
      <c r="J18" s="40">
        <v>11304</v>
      </c>
      <c r="K18" s="96">
        <v>5000</v>
      </c>
      <c r="L18" s="96">
        <v>5000</v>
      </c>
      <c r="M18" s="96">
        <f t="shared" si="0"/>
        <v>0</v>
      </c>
      <c r="N18" s="97"/>
    </row>
    <row r="19" spans="1:14" s="15" customFormat="1" ht="18" customHeight="1">
      <c r="A19" s="15" t="s">
        <v>221</v>
      </c>
      <c r="C19" s="98" t="s">
        <v>258</v>
      </c>
      <c r="D19" s="15" t="s">
        <v>169</v>
      </c>
      <c r="E19" s="99">
        <v>2280</v>
      </c>
      <c r="F19" s="99"/>
      <c r="G19" s="100">
        <v>3207.24</v>
      </c>
      <c r="H19" s="101" t="e">
        <f>#REF!-G19</f>
        <v>#REF!</v>
      </c>
      <c r="I19" s="40">
        <v>2500</v>
      </c>
      <c r="J19" s="40">
        <v>2492</v>
      </c>
      <c r="K19" s="96">
        <v>2500</v>
      </c>
      <c r="L19" s="96">
        <v>1250</v>
      </c>
      <c r="M19" s="96">
        <f t="shared" si="0"/>
        <v>-1250</v>
      </c>
      <c r="N19" s="97"/>
    </row>
    <row r="20" spans="1:14" s="15" customFormat="1" ht="18" customHeight="1">
      <c r="A20" s="15" t="s">
        <v>222</v>
      </c>
      <c r="C20" s="98" t="s">
        <v>63</v>
      </c>
      <c r="D20" s="15" t="s">
        <v>170</v>
      </c>
      <c r="E20" s="99">
        <v>3245</v>
      </c>
      <c r="F20" s="99"/>
      <c r="G20" s="100">
        <v>1611.23</v>
      </c>
      <c r="H20" s="101" t="e">
        <f>#REF!-G20</f>
        <v>#REF!</v>
      </c>
      <c r="I20" s="40">
        <v>678</v>
      </c>
      <c r="J20" s="40">
        <v>1082</v>
      </c>
      <c r="K20" s="96">
        <v>840</v>
      </c>
      <c r="L20" s="96">
        <v>710</v>
      </c>
      <c r="M20" s="96">
        <f t="shared" si="0"/>
        <v>-130</v>
      </c>
      <c r="N20" s="97"/>
    </row>
    <row r="21" spans="1:14" s="15" customFormat="1" ht="18" customHeight="1">
      <c r="A21" s="15" t="s">
        <v>223</v>
      </c>
      <c r="C21" s="98" t="s">
        <v>260</v>
      </c>
      <c r="D21" s="15" t="s">
        <v>261</v>
      </c>
      <c r="E21" s="99">
        <v>108</v>
      </c>
      <c r="F21" s="99"/>
      <c r="G21" s="100">
        <v>45.65</v>
      </c>
      <c r="H21" s="101" t="e">
        <f>#REF!-G21</f>
        <v>#REF!</v>
      </c>
      <c r="I21" s="40">
        <v>195</v>
      </c>
      <c r="J21" s="40">
        <v>195</v>
      </c>
      <c r="K21" s="96">
        <v>288</v>
      </c>
      <c r="L21" s="96">
        <v>144</v>
      </c>
      <c r="M21" s="96">
        <f t="shared" si="0"/>
        <v>-144</v>
      </c>
      <c r="N21" s="97"/>
    </row>
    <row r="22" spans="1:14" s="15" customFormat="1" ht="18" customHeight="1">
      <c r="A22" s="15" t="s">
        <v>224</v>
      </c>
      <c r="C22" s="98" t="s">
        <v>262</v>
      </c>
      <c r="D22" s="15" t="s">
        <v>263</v>
      </c>
      <c r="E22" s="99">
        <v>963</v>
      </c>
      <c r="F22" s="99"/>
      <c r="G22" s="100">
        <v>990</v>
      </c>
      <c r="H22" s="101" t="e">
        <f>#REF!-G22</f>
        <v>#REF!</v>
      </c>
      <c r="I22" s="40">
        <v>500</v>
      </c>
      <c r="J22" s="40">
        <v>300</v>
      </c>
      <c r="K22" s="96">
        <v>500</v>
      </c>
      <c r="L22" s="96">
        <v>150</v>
      </c>
      <c r="M22" s="96">
        <f t="shared" si="0"/>
        <v>-350</v>
      </c>
      <c r="N22" s="97"/>
    </row>
    <row r="23" spans="1:14" s="15" customFormat="1" ht="18" customHeight="1">
      <c r="A23" s="15" t="s">
        <v>225</v>
      </c>
      <c r="C23" s="98" t="s">
        <v>65</v>
      </c>
      <c r="D23" s="15" t="s">
        <v>144</v>
      </c>
      <c r="E23" s="99">
        <v>1500</v>
      </c>
      <c r="F23" s="99"/>
      <c r="G23" s="100">
        <v>410</v>
      </c>
      <c r="H23" s="101" t="e">
        <f>#REF!-G23</f>
        <v>#REF!</v>
      </c>
      <c r="I23" s="40">
        <v>1000</v>
      </c>
      <c r="J23" s="40">
        <v>839</v>
      </c>
      <c r="K23" s="96">
        <v>500</v>
      </c>
      <c r="L23" s="96">
        <v>1000</v>
      </c>
      <c r="M23" s="96">
        <f t="shared" si="0"/>
        <v>500</v>
      </c>
      <c r="N23" s="97"/>
    </row>
    <row r="24" spans="1:14" s="15" customFormat="1" ht="18" customHeight="1">
      <c r="A24" s="15" t="s">
        <v>226</v>
      </c>
      <c r="C24" s="98" t="s">
        <v>31</v>
      </c>
      <c r="D24" s="15" t="s">
        <v>57</v>
      </c>
      <c r="E24" s="99">
        <v>1500</v>
      </c>
      <c r="F24" s="99"/>
      <c r="G24" s="100">
        <v>190.29</v>
      </c>
      <c r="H24" s="101" t="e">
        <f>#REF!-G24</f>
        <v>#REF!</v>
      </c>
      <c r="I24" s="40">
        <v>0</v>
      </c>
      <c r="J24" s="40">
        <v>0</v>
      </c>
      <c r="K24" s="96">
        <v>0</v>
      </c>
      <c r="L24" s="96">
        <v>0</v>
      </c>
      <c r="M24" s="96">
        <f t="shared" si="0"/>
        <v>0</v>
      </c>
      <c r="N24" s="97"/>
    </row>
    <row r="25" spans="1:14" s="15" customFormat="1" ht="18" customHeight="1">
      <c r="A25" s="15" t="s">
        <v>227</v>
      </c>
      <c r="C25" s="98" t="s">
        <v>32</v>
      </c>
      <c r="D25" s="15" t="s">
        <v>33</v>
      </c>
      <c r="E25" s="99">
        <v>1000</v>
      </c>
      <c r="F25" s="99"/>
      <c r="G25" s="100">
        <v>1000</v>
      </c>
      <c r="H25" s="101" t="e">
        <f>#REF!-G25</f>
        <v>#REF!</v>
      </c>
      <c r="I25" s="40">
        <v>0</v>
      </c>
      <c r="J25" s="40">
        <v>0</v>
      </c>
      <c r="K25" s="96">
        <v>250</v>
      </c>
      <c r="L25" s="96">
        <v>250</v>
      </c>
      <c r="M25" s="96">
        <f t="shared" si="0"/>
        <v>0</v>
      </c>
      <c r="N25" s="97"/>
    </row>
    <row r="26" spans="1:14" s="15" customFormat="1" ht="18" customHeight="1">
      <c r="A26" s="15" t="s">
        <v>228</v>
      </c>
      <c r="C26" s="98" t="s">
        <v>34</v>
      </c>
      <c r="D26" s="15" t="s">
        <v>35</v>
      </c>
      <c r="E26" s="99">
        <v>2100</v>
      </c>
      <c r="F26" s="99"/>
      <c r="G26" s="100">
        <v>461.57</v>
      </c>
      <c r="H26" s="101" t="e">
        <f>#REF!-G26</f>
        <v>#REF!</v>
      </c>
      <c r="I26" s="40">
        <v>1500</v>
      </c>
      <c r="J26" s="40">
        <v>1467</v>
      </c>
      <c r="K26" s="96">
        <v>1600</v>
      </c>
      <c r="L26" s="96">
        <v>1600</v>
      </c>
      <c r="M26" s="96">
        <f t="shared" si="0"/>
        <v>0</v>
      </c>
      <c r="N26" s="97"/>
    </row>
    <row r="27" spans="1:14" s="15" customFormat="1" ht="18" customHeight="1">
      <c r="A27" s="15" t="s">
        <v>229</v>
      </c>
      <c r="C27" s="98" t="s">
        <v>36</v>
      </c>
      <c r="D27" s="15" t="s">
        <v>37</v>
      </c>
      <c r="E27" s="99">
        <v>1700</v>
      </c>
      <c r="F27" s="99"/>
      <c r="G27" s="100">
        <v>293.25</v>
      </c>
      <c r="H27" s="101" t="e">
        <f>#REF!-G27</f>
        <v>#REF!</v>
      </c>
      <c r="I27" s="40">
        <v>150</v>
      </c>
      <c r="J27" s="40">
        <v>632</v>
      </c>
      <c r="K27" s="96">
        <v>300</v>
      </c>
      <c r="L27" s="96">
        <v>300</v>
      </c>
      <c r="M27" s="96">
        <f t="shared" si="0"/>
        <v>0</v>
      </c>
      <c r="N27" s="97"/>
    </row>
    <row r="28" spans="1:14" s="15" customFormat="1" ht="18" customHeight="1">
      <c r="A28" s="15" t="s">
        <v>230</v>
      </c>
      <c r="C28" s="98" t="s">
        <v>108</v>
      </c>
      <c r="D28" s="15" t="s">
        <v>109</v>
      </c>
      <c r="E28" s="99">
        <v>1000</v>
      </c>
      <c r="F28" s="99"/>
      <c r="G28" s="100">
        <v>1761.9</v>
      </c>
      <c r="H28" s="101" t="e">
        <f>#REF!-G28</f>
        <v>#REF!</v>
      </c>
      <c r="I28" s="40">
        <v>500</v>
      </c>
      <c r="J28" s="40">
        <v>20</v>
      </c>
      <c r="K28" s="96">
        <v>200</v>
      </c>
      <c r="L28" s="96">
        <v>200</v>
      </c>
      <c r="M28" s="96">
        <f t="shared" si="0"/>
        <v>0</v>
      </c>
      <c r="N28" s="97"/>
    </row>
    <row r="29" spans="1:14" s="15" customFormat="1" ht="18" customHeight="1">
      <c r="A29" s="15" t="s">
        <v>41</v>
      </c>
      <c r="C29" s="98" t="s">
        <v>110</v>
      </c>
      <c r="D29" s="15" t="s">
        <v>111</v>
      </c>
      <c r="E29" s="99">
        <v>500</v>
      </c>
      <c r="F29" s="99"/>
      <c r="G29" s="100">
        <v>30</v>
      </c>
      <c r="H29" s="101" t="e">
        <f>#REF!-G29</f>
        <v>#REF!</v>
      </c>
      <c r="I29" s="40">
        <v>150</v>
      </c>
      <c r="J29" s="40">
        <v>0</v>
      </c>
      <c r="K29" s="96">
        <v>150</v>
      </c>
      <c r="L29" s="96">
        <v>0</v>
      </c>
      <c r="M29" s="96">
        <f t="shared" si="0"/>
        <v>-150</v>
      </c>
      <c r="N29" s="97"/>
    </row>
    <row r="30" spans="1:14" s="15" customFormat="1" ht="18" customHeight="1">
      <c r="A30" s="15" t="s">
        <v>42</v>
      </c>
      <c r="C30" s="98" t="s">
        <v>171</v>
      </c>
      <c r="D30" s="15" t="s">
        <v>172</v>
      </c>
      <c r="E30" s="99"/>
      <c r="F30" s="99"/>
      <c r="G30" s="100">
        <v>0</v>
      </c>
      <c r="H30" s="101" t="e">
        <f>#REF!-G30</f>
        <v>#REF!</v>
      </c>
      <c r="I30" s="40">
        <v>0</v>
      </c>
      <c r="J30" s="40">
        <v>0</v>
      </c>
      <c r="K30" s="96">
        <v>250</v>
      </c>
      <c r="L30" s="96">
        <v>250</v>
      </c>
      <c r="M30" s="96">
        <f t="shared" si="0"/>
        <v>0</v>
      </c>
      <c r="N30" s="97"/>
    </row>
    <row r="31" spans="1:14" s="15" customFormat="1" ht="18" customHeight="1">
      <c r="A31" s="15" t="s">
        <v>43</v>
      </c>
      <c r="C31" s="98" t="s">
        <v>183</v>
      </c>
      <c r="D31" s="15" t="s">
        <v>306</v>
      </c>
      <c r="E31" s="99">
        <v>600</v>
      </c>
      <c r="F31" s="99"/>
      <c r="G31" s="100">
        <v>0</v>
      </c>
      <c r="H31" s="101" t="e">
        <f>#REF!-G31</f>
        <v>#REF!</v>
      </c>
      <c r="I31" s="40">
        <v>20000</v>
      </c>
      <c r="J31" s="40">
        <v>18271</v>
      </c>
      <c r="K31" s="96">
        <v>2000</v>
      </c>
      <c r="L31" s="96">
        <v>5000</v>
      </c>
      <c r="M31" s="96">
        <f t="shared" si="0"/>
        <v>3000</v>
      </c>
      <c r="N31" s="97"/>
    </row>
    <row r="32" spans="1:14" s="15" customFormat="1" ht="18" customHeight="1" thickBot="1">
      <c r="A32" s="15" t="s">
        <v>44</v>
      </c>
      <c r="C32" s="98" t="s">
        <v>38</v>
      </c>
      <c r="D32" s="15" t="s">
        <v>112</v>
      </c>
      <c r="E32" s="99"/>
      <c r="F32" s="99">
        <v>0</v>
      </c>
      <c r="G32" s="100"/>
      <c r="H32" s="101"/>
      <c r="I32" s="42">
        <v>200</v>
      </c>
      <c r="J32" s="42">
        <v>0</v>
      </c>
      <c r="K32" s="102">
        <v>200</v>
      </c>
      <c r="L32" s="102">
        <v>200</v>
      </c>
      <c r="M32" s="102">
        <f t="shared" si="0"/>
        <v>0</v>
      </c>
      <c r="N32" s="103"/>
    </row>
    <row r="33" spans="1:14" ht="18" customHeight="1">
      <c r="A33" s="94" t="s">
        <v>300</v>
      </c>
      <c r="B33" s="45"/>
      <c r="C33" s="46"/>
      <c r="D33" s="15"/>
      <c r="E33" s="99">
        <f>SUM(E17:E32)</f>
        <v>100216</v>
      </c>
      <c r="F33" s="99"/>
      <c r="G33" s="91">
        <f aca="true" t="shared" si="2" ref="G33:L33">SUM(G17:G32)</f>
        <v>43577.73</v>
      </c>
      <c r="H33" s="91" t="e">
        <f t="shared" si="2"/>
        <v>#REF!</v>
      </c>
      <c r="I33" s="105">
        <f t="shared" si="2"/>
        <v>77173</v>
      </c>
      <c r="J33" s="105">
        <f t="shared" si="2"/>
        <v>70176</v>
      </c>
      <c r="K33" s="105">
        <f t="shared" si="2"/>
        <v>32778</v>
      </c>
      <c r="L33" s="105">
        <f t="shared" si="2"/>
        <v>34254</v>
      </c>
      <c r="M33" s="105">
        <f t="shared" si="0"/>
        <v>1476</v>
      </c>
      <c r="N33" s="106">
        <f>M33/J33</f>
        <v>0.021032831737346103</v>
      </c>
    </row>
    <row r="34" spans="2:13" ht="18" customHeight="1">
      <c r="B34" s="45"/>
      <c r="C34" s="46"/>
      <c r="D34" s="15"/>
      <c r="E34" s="99"/>
      <c r="F34" s="99"/>
      <c r="G34" s="91"/>
      <c r="H34" s="91"/>
      <c r="I34" s="41"/>
      <c r="J34" s="105"/>
      <c r="K34" s="105"/>
      <c r="L34" s="105"/>
      <c r="M34" s="41"/>
    </row>
    <row r="35" spans="1:13" ht="18" customHeight="1">
      <c r="A35" s="32" t="s">
        <v>67</v>
      </c>
      <c r="D35" s="94" t="s">
        <v>68</v>
      </c>
      <c r="E35" s="37"/>
      <c r="F35" s="37"/>
      <c r="G35" s="27"/>
      <c r="H35" s="27"/>
      <c r="I35" s="41"/>
      <c r="K35" s="48"/>
      <c r="L35" s="48"/>
      <c r="M35" s="41"/>
    </row>
    <row r="36" spans="1:14" s="15" customFormat="1" ht="18" customHeight="1">
      <c r="A36" s="32" t="s">
        <v>272</v>
      </c>
      <c r="B36" s="32"/>
      <c r="C36" s="33" t="s">
        <v>255</v>
      </c>
      <c r="D36" s="32" t="s">
        <v>273</v>
      </c>
      <c r="E36" s="37">
        <v>38536.96</v>
      </c>
      <c r="F36" s="37">
        <v>93819.39</v>
      </c>
      <c r="G36" s="49">
        <v>73740</v>
      </c>
      <c r="H36" s="49">
        <v>75952</v>
      </c>
      <c r="I36" s="41">
        <v>0</v>
      </c>
      <c r="J36" s="50">
        <v>0</v>
      </c>
      <c r="K36" s="96">
        <v>14300</v>
      </c>
      <c r="L36" s="96">
        <v>14300</v>
      </c>
      <c r="M36" s="96">
        <f t="shared" si="0"/>
        <v>0</v>
      </c>
      <c r="N36" s="97"/>
    </row>
    <row r="37" spans="1:14" s="15" customFormat="1" ht="18" customHeight="1">
      <c r="A37" s="15" t="s">
        <v>274</v>
      </c>
      <c r="C37" s="98" t="s">
        <v>185</v>
      </c>
      <c r="D37" s="15" t="s">
        <v>187</v>
      </c>
      <c r="E37" s="100">
        <v>9846.36</v>
      </c>
      <c r="F37" s="100">
        <v>26686.23</v>
      </c>
      <c r="G37" s="107">
        <v>29160</v>
      </c>
      <c r="H37" s="107">
        <v>31340</v>
      </c>
      <c r="I37" s="96">
        <v>0</v>
      </c>
      <c r="J37" s="50">
        <v>0</v>
      </c>
      <c r="K37" s="96">
        <v>10000</v>
      </c>
      <c r="L37" s="96">
        <v>10000</v>
      </c>
      <c r="M37" s="96">
        <f t="shared" si="0"/>
        <v>0</v>
      </c>
      <c r="N37" s="97"/>
    </row>
    <row r="38" spans="1:14" s="15" customFormat="1" ht="18" customHeight="1">
      <c r="A38" s="15" t="s">
        <v>275</v>
      </c>
      <c r="C38" s="98" t="s">
        <v>258</v>
      </c>
      <c r="D38" s="15" t="s">
        <v>169</v>
      </c>
      <c r="E38" s="100">
        <v>7233.64</v>
      </c>
      <c r="F38" s="100">
        <v>14407.04</v>
      </c>
      <c r="G38" s="108">
        <v>5330</v>
      </c>
      <c r="H38" s="108">
        <v>5792</v>
      </c>
      <c r="I38" s="96">
        <v>0</v>
      </c>
      <c r="J38" s="50">
        <v>0</v>
      </c>
      <c r="K38" s="96">
        <v>0</v>
      </c>
      <c r="L38" s="96">
        <v>1250</v>
      </c>
      <c r="M38" s="96">
        <f t="shared" si="0"/>
        <v>1250</v>
      </c>
      <c r="N38" s="97"/>
    </row>
    <row r="39" spans="1:14" s="15" customFormat="1" ht="18" customHeight="1">
      <c r="A39" s="15" t="s">
        <v>276</v>
      </c>
      <c r="C39" s="98" t="s">
        <v>63</v>
      </c>
      <c r="D39" s="15" t="s">
        <v>170</v>
      </c>
      <c r="E39" s="100">
        <v>1312.1</v>
      </c>
      <c r="F39" s="100">
        <v>3401.83</v>
      </c>
      <c r="G39" s="107">
        <v>3300</v>
      </c>
      <c r="H39" s="107">
        <v>3300</v>
      </c>
      <c r="I39" s="96">
        <v>0</v>
      </c>
      <c r="J39" s="50">
        <v>0</v>
      </c>
      <c r="K39" s="96">
        <v>750</v>
      </c>
      <c r="L39" s="96">
        <v>975</v>
      </c>
      <c r="M39" s="96">
        <f t="shared" si="0"/>
        <v>225</v>
      </c>
      <c r="N39" s="97"/>
    </row>
    <row r="40" spans="1:14" s="15" customFormat="1" ht="18" customHeight="1">
      <c r="A40" s="15" t="s">
        <v>277</v>
      </c>
      <c r="C40" s="98" t="s">
        <v>260</v>
      </c>
      <c r="D40" s="15" t="s">
        <v>261</v>
      </c>
      <c r="E40" s="100">
        <v>29.81</v>
      </c>
      <c r="F40" s="100">
        <v>197.25</v>
      </c>
      <c r="G40" s="107">
        <v>185</v>
      </c>
      <c r="H40" s="107">
        <v>192</v>
      </c>
      <c r="I40" s="96">
        <v>0</v>
      </c>
      <c r="J40" s="50">
        <v>0</v>
      </c>
      <c r="K40" s="96">
        <v>144</v>
      </c>
      <c r="L40" s="96">
        <v>288</v>
      </c>
      <c r="M40" s="96">
        <f t="shared" si="0"/>
        <v>144</v>
      </c>
      <c r="N40" s="97"/>
    </row>
    <row r="41" spans="1:14" s="15" customFormat="1" ht="18" customHeight="1">
      <c r="A41" s="15" t="s">
        <v>278</v>
      </c>
      <c r="C41" s="98" t="s">
        <v>262</v>
      </c>
      <c r="D41" s="15" t="s">
        <v>263</v>
      </c>
      <c r="E41" s="100">
        <v>1588</v>
      </c>
      <c r="F41" s="100">
        <v>2890</v>
      </c>
      <c r="G41" s="107">
        <v>3325</v>
      </c>
      <c r="H41" s="107">
        <v>1886</v>
      </c>
      <c r="I41" s="96">
        <v>0</v>
      </c>
      <c r="J41" s="50">
        <v>0</v>
      </c>
      <c r="K41" s="96">
        <v>250</v>
      </c>
      <c r="L41" s="96">
        <v>150</v>
      </c>
      <c r="M41" s="96">
        <f t="shared" si="0"/>
        <v>-100</v>
      </c>
      <c r="N41" s="97"/>
    </row>
    <row r="42" spans="1:14" s="15" customFormat="1" ht="18" customHeight="1">
      <c r="A42" s="15" t="s">
        <v>279</v>
      </c>
      <c r="C42" s="98" t="s">
        <v>65</v>
      </c>
      <c r="D42" s="15" t="s">
        <v>66</v>
      </c>
      <c r="E42" s="100">
        <v>0</v>
      </c>
      <c r="F42" s="100">
        <v>1014</v>
      </c>
      <c r="G42" s="107">
        <v>800</v>
      </c>
      <c r="H42" s="107">
        <v>800</v>
      </c>
      <c r="I42" s="96">
        <v>0</v>
      </c>
      <c r="J42" s="50">
        <v>0</v>
      </c>
      <c r="K42" s="96">
        <v>500</v>
      </c>
      <c r="L42" s="96">
        <v>500</v>
      </c>
      <c r="M42" s="96">
        <f t="shared" si="0"/>
        <v>0</v>
      </c>
      <c r="N42" s="97"/>
    </row>
    <row r="43" spans="1:14" s="15" customFormat="1" ht="18" customHeight="1">
      <c r="A43" s="15" t="s">
        <v>229</v>
      </c>
      <c r="C43" s="98" t="s">
        <v>36</v>
      </c>
      <c r="D43" s="15" t="s">
        <v>37</v>
      </c>
      <c r="E43" s="100">
        <v>1366</v>
      </c>
      <c r="F43" s="100">
        <v>2866</v>
      </c>
      <c r="G43" s="107">
        <v>2500</v>
      </c>
      <c r="H43" s="107">
        <v>2200</v>
      </c>
      <c r="I43" s="96">
        <v>0</v>
      </c>
      <c r="J43" s="50">
        <v>0</v>
      </c>
      <c r="K43" s="96">
        <v>200</v>
      </c>
      <c r="L43" s="96">
        <v>400</v>
      </c>
      <c r="M43" s="96">
        <f t="shared" si="0"/>
        <v>200</v>
      </c>
      <c r="N43" s="97"/>
    </row>
    <row r="44" spans="1:14" s="15" customFormat="1" ht="18" customHeight="1">
      <c r="A44" s="15" t="s">
        <v>280</v>
      </c>
      <c r="C44" s="98" t="s">
        <v>110</v>
      </c>
      <c r="D44" s="15" t="s">
        <v>111</v>
      </c>
      <c r="E44" s="100">
        <v>249</v>
      </c>
      <c r="F44" s="100">
        <v>201.6</v>
      </c>
      <c r="G44" s="107">
        <v>1000</v>
      </c>
      <c r="H44" s="107">
        <v>1000</v>
      </c>
      <c r="I44" s="96">
        <v>0</v>
      </c>
      <c r="J44" s="50">
        <v>0</v>
      </c>
      <c r="K44" s="96">
        <v>100</v>
      </c>
      <c r="L44" s="96">
        <v>1500</v>
      </c>
      <c r="M44" s="96">
        <f t="shared" si="0"/>
        <v>1400</v>
      </c>
      <c r="N44" s="97"/>
    </row>
    <row r="45" spans="1:14" s="15" customFormat="1" ht="18" customHeight="1">
      <c r="A45" s="15" t="s">
        <v>281</v>
      </c>
      <c r="C45" s="98" t="s">
        <v>39</v>
      </c>
      <c r="D45" s="15" t="s">
        <v>58</v>
      </c>
      <c r="E45" s="100">
        <v>1841.81</v>
      </c>
      <c r="F45" s="100">
        <v>1422.43</v>
      </c>
      <c r="G45" s="107">
        <v>2000</v>
      </c>
      <c r="H45" s="107">
        <v>2000</v>
      </c>
      <c r="I45" s="96">
        <v>0</v>
      </c>
      <c r="J45" s="50">
        <v>0</v>
      </c>
      <c r="K45" s="96">
        <v>250</v>
      </c>
      <c r="L45" s="96">
        <v>250</v>
      </c>
      <c r="M45" s="96">
        <f t="shared" si="0"/>
        <v>0</v>
      </c>
      <c r="N45" s="97"/>
    </row>
    <row r="46" spans="1:14" s="15" customFormat="1" ht="18" customHeight="1">
      <c r="A46" s="15" t="s">
        <v>282</v>
      </c>
      <c r="C46" s="98" t="s">
        <v>171</v>
      </c>
      <c r="D46" s="15" t="s">
        <v>268</v>
      </c>
      <c r="E46" s="100">
        <v>32</v>
      </c>
      <c r="F46" s="100">
        <v>37.93</v>
      </c>
      <c r="G46" s="107">
        <v>1500</v>
      </c>
      <c r="H46" s="107">
        <v>1500</v>
      </c>
      <c r="I46" s="96">
        <v>0</v>
      </c>
      <c r="J46" s="50">
        <v>0</v>
      </c>
      <c r="K46" s="96">
        <v>250</v>
      </c>
      <c r="L46" s="96">
        <v>250</v>
      </c>
      <c r="M46" s="96">
        <f t="shared" si="0"/>
        <v>0</v>
      </c>
      <c r="N46" s="97"/>
    </row>
    <row r="47" spans="1:14" s="15" customFormat="1" ht="18" customHeight="1">
      <c r="A47" s="15" t="s">
        <v>283</v>
      </c>
      <c r="C47" s="98" t="s">
        <v>39</v>
      </c>
      <c r="D47" s="15" t="s">
        <v>301</v>
      </c>
      <c r="E47" s="100"/>
      <c r="F47" s="100">
        <v>1464.77</v>
      </c>
      <c r="G47" s="107">
        <v>2000</v>
      </c>
      <c r="H47" s="107">
        <v>1500</v>
      </c>
      <c r="I47" s="96">
        <v>0</v>
      </c>
      <c r="J47" s="50">
        <v>0</v>
      </c>
      <c r="K47" s="96">
        <v>1000</v>
      </c>
      <c r="L47" s="96">
        <v>1000</v>
      </c>
      <c r="M47" s="96">
        <f t="shared" si="0"/>
        <v>0</v>
      </c>
      <c r="N47" s="97"/>
    </row>
    <row r="48" spans="1:14" s="15" customFormat="1" ht="18" customHeight="1" thickBot="1">
      <c r="A48" s="15" t="s">
        <v>284</v>
      </c>
      <c r="C48" s="98" t="s">
        <v>55</v>
      </c>
      <c r="D48" s="15" t="s">
        <v>56</v>
      </c>
      <c r="E48" s="100">
        <v>884</v>
      </c>
      <c r="F48" s="109">
        <v>969</v>
      </c>
      <c r="G48" s="110">
        <v>650</v>
      </c>
      <c r="H48" s="110">
        <v>650</v>
      </c>
      <c r="I48" s="102">
        <v>0</v>
      </c>
      <c r="J48" s="42">
        <v>0</v>
      </c>
      <c r="K48" s="102">
        <v>150</v>
      </c>
      <c r="L48" s="102">
        <v>150</v>
      </c>
      <c r="M48" s="102">
        <f t="shared" si="0"/>
        <v>0</v>
      </c>
      <c r="N48" s="103"/>
    </row>
    <row r="49" spans="1:14" ht="18" customHeight="1">
      <c r="A49" s="94" t="s">
        <v>299</v>
      </c>
      <c r="B49" s="45"/>
      <c r="C49" s="46"/>
      <c r="D49" s="15"/>
      <c r="E49" s="100">
        <f aca="true" t="shared" si="3" ref="E49:K49">SUM(E36:E48)</f>
        <v>62919.67999999999</v>
      </c>
      <c r="F49" s="100">
        <f t="shared" si="3"/>
        <v>149377.46999999997</v>
      </c>
      <c r="G49" s="111">
        <f t="shared" si="3"/>
        <v>125490</v>
      </c>
      <c r="H49" s="111">
        <f t="shared" si="3"/>
        <v>128112</v>
      </c>
      <c r="I49" s="105">
        <f>SUM(I36:I48)</f>
        <v>0</v>
      </c>
      <c r="J49" s="51">
        <f t="shared" si="3"/>
        <v>0</v>
      </c>
      <c r="K49" s="105">
        <f t="shared" si="3"/>
        <v>27894</v>
      </c>
      <c r="L49" s="105">
        <f>SUM(L36:L48)</f>
        <v>31013</v>
      </c>
      <c r="M49" s="105">
        <f>L49-K49</f>
        <v>3119</v>
      </c>
      <c r="N49" s="106">
        <f>M49/K49</f>
        <v>0.11181616118161612</v>
      </c>
    </row>
    <row r="50" spans="2:13" ht="18" customHeight="1">
      <c r="B50" s="45"/>
      <c r="C50" s="46"/>
      <c r="D50" s="15"/>
      <c r="E50" s="100"/>
      <c r="F50" s="100"/>
      <c r="G50" s="111"/>
      <c r="H50" s="111"/>
      <c r="I50" s="15"/>
      <c r="J50" s="51"/>
      <c r="K50" s="105"/>
      <c r="L50" s="105"/>
      <c r="M50" s="41"/>
    </row>
    <row r="51" spans="1:241" ht="18" customHeight="1">
      <c r="A51" s="2" t="s">
        <v>153</v>
      </c>
      <c r="B51" s="52"/>
      <c r="C51" s="53"/>
      <c r="D51" s="2" t="s">
        <v>154</v>
      </c>
      <c r="E51" s="54"/>
      <c r="F51" s="55"/>
      <c r="G51" s="55"/>
      <c r="H51" s="55"/>
      <c r="I51" s="32"/>
      <c r="J51" s="56"/>
      <c r="K51" s="56"/>
      <c r="L51" s="56"/>
      <c r="M51" s="41"/>
      <c r="N51" s="57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</row>
    <row r="52" spans="1:241" s="15" customFormat="1" ht="18" customHeight="1">
      <c r="A52" s="56" t="s">
        <v>156</v>
      </c>
      <c r="B52" s="52"/>
      <c r="C52" s="112" t="s">
        <v>255</v>
      </c>
      <c r="D52" s="1" t="s">
        <v>155</v>
      </c>
      <c r="E52" s="113"/>
      <c r="F52" s="114"/>
      <c r="G52" s="114">
        <v>16000</v>
      </c>
      <c r="H52" s="114"/>
      <c r="I52" s="96">
        <v>16000</v>
      </c>
      <c r="J52" s="114">
        <v>19164</v>
      </c>
      <c r="K52" s="114">
        <v>20000</v>
      </c>
      <c r="L52" s="114">
        <v>20000</v>
      </c>
      <c r="M52" s="96">
        <f t="shared" si="0"/>
        <v>0</v>
      </c>
      <c r="N52" s="11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s="15" customFormat="1" ht="18" customHeight="1">
      <c r="A53" s="123" t="s">
        <v>156</v>
      </c>
      <c r="B53" s="123"/>
      <c r="C53" s="112" t="s">
        <v>255</v>
      </c>
      <c r="D53" s="1" t="s">
        <v>157</v>
      </c>
      <c r="E53" s="113">
        <v>788538</v>
      </c>
      <c r="F53" s="114"/>
      <c r="G53" s="40">
        <v>67933</v>
      </c>
      <c r="H53" s="114"/>
      <c r="I53" s="40">
        <v>67933</v>
      </c>
      <c r="J53" s="114">
        <v>67032</v>
      </c>
      <c r="K53" s="114">
        <v>69679</v>
      </c>
      <c r="L53" s="114">
        <v>69679</v>
      </c>
      <c r="M53" s="96">
        <f t="shared" si="0"/>
        <v>0</v>
      </c>
      <c r="N53" s="11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s="15" customFormat="1" ht="18" customHeight="1">
      <c r="A54" s="123" t="s">
        <v>177</v>
      </c>
      <c r="B54" s="123"/>
      <c r="C54" s="112" t="s">
        <v>255</v>
      </c>
      <c r="D54" s="1" t="s">
        <v>178</v>
      </c>
      <c r="E54" s="113"/>
      <c r="F54" s="114"/>
      <c r="G54" s="40">
        <v>54833</v>
      </c>
      <c r="H54" s="114"/>
      <c r="I54" s="40">
        <v>54833</v>
      </c>
      <c r="J54" s="114">
        <v>57707</v>
      </c>
      <c r="K54" s="114">
        <v>59276</v>
      </c>
      <c r="L54" s="114">
        <v>59276</v>
      </c>
      <c r="M54" s="96">
        <f t="shared" si="0"/>
        <v>0</v>
      </c>
      <c r="N54" s="11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s="15" customFormat="1" ht="18" customHeight="1">
      <c r="A55" s="123" t="s">
        <v>179</v>
      </c>
      <c r="B55" s="123"/>
      <c r="C55" s="112" t="s">
        <v>180</v>
      </c>
      <c r="D55" s="1" t="s">
        <v>161</v>
      </c>
      <c r="E55" s="113"/>
      <c r="F55" s="114"/>
      <c r="G55" s="40">
        <v>41946</v>
      </c>
      <c r="H55" s="114"/>
      <c r="I55" s="40">
        <v>41946</v>
      </c>
      <c r="J55" s="114">
        <v>40006</v>
      </c>
      <c r="K55" s="114">
        <v>43750</v>
      </c>
      <c r="L55" s="114">
        <v>43750</v>
      </c>
      <c r="M55" s="96">
        <f t="shared" si="0"/>
        <v>0</v>
      </c>
      <c r="N55" s="11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41" s="15" customFormat="1" ht="18" customHeight="1">
      <c r="A56" s="123" t="s">
        <v>162</v>
      </c>
      <c r="B56" s="123"/>
      <c r="C56" s="112" t="s">
        <v>257</v>
      </c>
      <c r="D56" s="1" t="s">
        <v>163</v>
      </c>
      <c r="E56" s="113">
        <v>15000</v>
      </c>
      <c r="F56" s="114"/>
      <c r="G56" s="40">
        <v>1500</v>
      </c>
      <c r="H56" s="114"/>
      <c r="I56" s="40">
        <v>1500</v>
      </c>
      <c r="J56" s="114">
        <v>709</v>
      </c>
      <c r="K56" s="114">
        <v>6500</v>
      </c>
      <c r="L56" s="114">
        <v>1000</v>
      </c>
      <c r="M56" s="96">
        <f t="shared" si="0"/>
        <v>-5500</v>
      </c>
      <c r="N56" s="11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</row>
    <row r="57" spans="1:241" s="15" customFormat="1" ht="18" customHeight="1">
      <c r="A57" s="123" t="s">
        <v>164</v>
      </c>
      <c r="B57" s="123"/>
      <c r="C57" s="112" t="s">
        <v>258</v>
      </c>
      <c r="D57" s="1" t="s">
        <v>169</v>
      </c>
      <c r="E57" s="113">
        <v>106785</v>
      </c>
      <c r="F57" s="114"/>
      <c r="G57" s="40">
        <v>22512</v>
      </c>
      <c r="H57" s="114"/>
      <c r="I57" s="40">
        <v>22512</v>
      </c>
      <c r="J57" s="114">
        <v>17660</v>
      </c>
      <c r="K57" s="114">
        <v>27143</v>
      </c>
      <c r="L57" s="114">
        <v>28500</v>
      </c>
      <c r="M57" s="96">
        <f t="shared" si="0"/>
        <v>1357</v>
      </c>
      <c r="N57" s="11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</row>
    <row r="58" spans="1:241" s="15" customFormat="1" ht="18" customHeight="1">
      <c r="A58" s="123" t="s">
        <v>165</v>
      </c>
      <c r="B58" s="123"/>
      <c r="C58" s="112" t="s">
        <v>259</v>
      </c>
      <c r="D58" s="1" t="s">
        <v>170</v>
      </c>
      <c r="E58" s="113">
        <v>6379</v>
      </c>
      <c r="F58" s="114"/>
      <c r="G58" s="40">
        <v>2916</v>
      </c>
      <c r="H58" s="114"/>
      <c r="I58" s="40">
        <v>2916</v>
      </c>
      <c r="J58" s="114">
        <v>3277</v>
      </c>
      <c r="K58" s="114">
        <v>3940</v>
      </c>
      <c r="L58" s="114">
        <v>3250</v>
      </c>
      <c r="M58" s="96">
        <f t="shared" si="0"/>
        <v>-690</v>
      </c>
      <c r="N58" s="11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</row>
    <row r="59" spans="1:241" s="15" customFormat="1" ht="18" customHeight="1">
      <c r="A59" s="123" t="s">
        <v>166</v>
      </c>
      <c r="B59" s="123"/>
      <c r="C59" s="112" t="s">
        <v>260</v>
      </c>
      <c r="D59" s="1" t="s">
        <v>261</v>
      </c>
      <c r="E59" s="113">
        <v>864</v>
      </c>
      <c r="F59" s="114"/>
      <c r="G59" s="40">
        <v>384</v>
      </c>
      <c r="H59" s="114"/>
      <c r="I59" s="40">
        <v>384</v>
      </c>
      <c r="J59" s="114">
        <v>1316</v>
      </c>
      <c r="K59" s="114">
        <v>720</v>
      </c>
      <c r="L59" s="114">
        <v>720</v>
      </c>
      <c r="M59" s="96">
        <f t="shared" si="0"/>
        <v>0</v>
      </c>
      <c r="N59" s="11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</row>
    <row r="60" spans="1:241" s="15" customFormat="1" ht="18" customHeight="1">
      <c r="A60" s="123" t="s">
        <v>167</v>
      </c>
      <c r="B60" s="123"/>
      <c r="C60" s="112" t="s">
        <v>262</v>
      </c>
      <c r="D60" s="1" t="s">
        <v>0</v>
      </c>
      <c r="E60" s="113">
        <v>8399</v>
      </c>
      <c r="F60" s="114"/>
      <c r="G60" s="40">
        <v>762</v>
      </c>
      <c r="H60" s="114"/>
      <c r="I60" s="40">
        <v>762</v>
      </c>
      <c r="J60" s="114">
        <v>762</v>
      </c>
      <c r="K60" s="114">
        <v>762</v>
      </c>
      <c r="L60" s="114">
        <v>975</v>
      </c>
      <c r="M60" s="96">
        <f t="shared" si="0"/>
        <v>213</v>
      </c>
      <c r="N60" s="11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</row>
    <row r="61" spans="1:241" s="15" customFormat="1" ht="18" customHeight="1">
      <c r="A61" s="1" t="s">
        <v>166</v>
      </c>
      <c r="B61" s="52"/>
      <c r="C61" s="112" t="s">
        <v>239</v>
      </c>
      <c r="D61" s="1" t="s">
        <v>1</v>
      </c>
      <c r="E61" s="113"/>
      <c r="F61" s="114"/>
      <c r="G61" s="40">
        <v>1000</v>
      </c>
      <c r="H61" s="114"/>
      <c r="I61" s="40">
        <v>1000</v>
      </c>
      <c r="J61" s="114">
        <v>0</v>
      </c>
      <c r="K61" s="114">
        <v>500</v>
      </c>
      <c r="L61" s="114">
        <v>500</v>
      </c>
      <c r="M61" s="96">
        <f t="shared" si="0"/>
        <v>0</v>
      </c>
      <c r="N61" s="11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</row>
    <row r="62" spans="1:241" s="15" customFormat="1" ht="18" customHeight="1">
      <c r="A62" s="123" t="s">
        <v>2</v>
      </c>
      <c r="B62" s="123"/>
      <c r="C62" s="112" t="s">
        <v>39</v>
      </c>
      <c r="D62" s="1" t="s">
        <v>3</v>
      </c>
      <c r="E62" s="113">
        <v>5000</v>
      </c>
      <c r="F62" s="114"/>
      <c r="G62" s="40">
        <v>3500</v>
      </c>
      <c r="H62" s="114"/>
      <c r="I62" s="40">
        <v>3500</v>
      </c>
      <c r="J62" s="114">
        <v>4064</v>
      </c>
      <c r="K62" s="114">
        <v>4500</v>
      </c>
      <c r="L62" s="114">
        <v>5000</v>
      </c>
      <c r="M62" s="96">
        <f t="shared" si="0"/>
        <v>500</v>
      </c>
      <c r="N62" s="11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</row>
    <row r="63" spans="1:241" s="15" customFormat="1" ht="18" customHeight="1">
      <c r="A63" s="123" t="s">
        <v>4</v>
      </c>
      <c r="B63" s="123"/>
      <c r="C63" s="112" t="s">
        <v>38</v>
      </c>
      <c r="D63" s="1" t="s">
        <v>5</v>
      </c>
      <c r="E63" s="113">
        <v>200</v>
      </c>
      <c r="F63" s="114"/>
      <c r="G63" s="40">
        <v>200</v>
      </c>
      <c r="H63" s="114"/>
      <c r="I63" s="40">
        <v>200</v>
      </c>
      <c r="J63" s="114">
        <v>0</v>
      </c>
      <c r="K63" s="114">
        <v>200</v>
      </c>
      <c r="L63" s="114">
        <v>200</v>
      </c>
      <c r="M63" s="96">
        <f t="shared" si="0"/>
        <v>0</v>
      </c>
      <c r="N63" s="11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</row>
    <row r="64" spans="1:241" s="15" customFormat="1" ht="18" customHeight="1">
      <c r="A64" s="123" t="s">
        <v>6</v>
      </c>
      <c r="B64" s="123"/>
      <c r="C64" s="112" t="s">
        <v>40</v>
      </c>
      <c r="D64" s="1" t="s">
        <v>51</v>
      </c>
      <c r="E64" s="113">
        <v>15500</v>
      </c>
      <c r="F64" s="114"/>
      <c r="G64" s="40">
        <v>2000</v>
      </c>
      <c r="H64" s="114"/>
      <c r="I64" s="40">
        <v>2000</v>
      </c>
      <c r="J64" s="114">
        <v>1735</v>
      </c>
      <c r="K64" s="114">
        <v>2000</v>
      </c>
      <c r="L64" s="114">
        <v>3000</v>
      </c>
      <c r="M64" s="96">
        <f t="shared" si="0"/>
        <v>1000</v>
      </c>
      <c r="N64" s="11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</row>
    <row r="65" spans="1:241" s="15" customFormat="1" ht="18" customHeight="1">
      <c r="A65" s="123" t="s">
        <v>7</v>
      </c>
      <c r="B65" s="123"/>
      <c r="C65" s="112" t="s">
        <v>52</v>
      </c>
      <c r="D65" s="1" t="s">
        <v>181</v>
      </c>
      <c r="E65" s="113">
        <v>650</v>
      </c>
      <c r="F65" s="114"/>
      <c r="G65" s="40">
        <v>150</v>
      </c>
      <c r="H65" s="114"/>
      <c r="I65" s="40">
        <v>150</v>
      </c>
      <c r="J65" s="114">
        <v>76</v>
      </c>
      <c r="K65" s="114">
        <v>100</v>
      </c>
      <c r="L65" s="114">
        <v>100</v>
      </c>
      <c r="M65" s="96">
        <f t="shared" si="0"/>
        <v>0</v>
      </c>
      <c r="N65" s="11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</row>
    <row r="66" spans="1:241" s="15" customFormat="1" ht="18" customHeight="1">
      <c r="A66" s="80" t="s">
        <v>269</v>
      </c>
      <c r="B66" s="78"/>
      <c r="C66" s="79" t="s">
        <v>270</v>
      </c>
      <c r="D66" s="1" t="s">
        <v>271</v>
      </c>
      <c r="E66" s="113"/>
      <c r="F66" s="114"/>
      <c r="G66" s="40"/>
      <c r="H66" s="114"/>
      <c r="I66" s="40">
        <v>0</v>
      </c>
      <c r="J66" s="114">
        <v>0</v>
      </c>
      <c r="K66" s="114">
        <v>0</v>
      </c>
      <c r="L66" s="114">
        <v>1292</v>
      </c>
      <c r="M66" s="96">
        <f t="shared" si="0"/>
        <v>1292</v>
      </c>
      <c r="N66" s="11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</row>
    <row r="67" spans="1:241" s="15" customFormat="1" ht="18" customHeight="1">
      <c r="A67" s="123" t="s">
        <v>8</v>
      </c>
      <c r="B67" s="123"/>
      <c r="C67" s="112" t="s">
        <v>53</v>
      </c>
      <c r="D67" s="1" t="s">
        <v>54</v>
      </c>
      <c r="E67" s="113"/>
      <c r="F67" s="114"/>
      <c r="G67" s="40">
        <v>600</v>
      </c>
      <c r="H67" s="114"/>
      <c r="I67" s="40">
        <v>600</v>
      </c>
      <c r="J67" s="114">
        <v>0</v>
      </c>
      <c r="K67" s="114">
        <v>500</v>
      </c>
      <c r="L67" s="114">
        <v>500</v>
      </c>
      <c r="M67" s="96">
        <f t="shared" si="0"/>
        <v>0</v>
      </c>
      <c r="N67" s="11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</row>
    <row r="68" spans="1:241" s="15" customFormat="1" ht="18" customHeight="1" thickBot="1">
      <c r="A68" s="123" t="s">
        <v>9</v>
      </c>
      <c r="B68" s="123"/>
      <c r="C68" s="112"/>
      <c r="D68" s="1" t="s">
        <v>10</v>
      </c>
      <c r="E68" s="113"/>
      <c r="F68" s="102"/>
      <c r="G68" s="42">
        <v>400</v>
      </c>
      <c r="H68" s="114"/>
      <c r="I68" s="42">
        <v>400</v>
      </c>
      <c r="J68" s="102">
        <v>0</v>
      </c>
      <c r="K68" s="102">
        <v>400</v>
      </c>
      <c r="L68" s="102">
        <v>400</v>
      </c>
      <c r="M68" s="102">
        <f t="shared" si="0"/>
        <v>0</v>
      </c>
      <c r="N68" s="103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</row>
    <row r="69" spans="1:241" ht="18" customHeight="1">
      <c r="A69" s="125" t="s">
        <v>11</v>
      </c>
      <c r="B69" s="125"/>
      <c r="C69" s="125"/>
      <c r="D69" s="125"/>
      <c r="E69" s="54">
        <v>947315</v>
      </c>
      <c r="F69" s="116"/>
      <c r="G69" s="116">
        <v>216636</v>
      </c>
      <c r="H69" s="55"/>
      <c r="I69" s="105">
        <f>SUM(I52:I68)</f>
        <v>216636</v>
      </c>
      <c r="J69" s="116">
        <f>SUM(J52:J68)</f>
        <v>213508</v>
      </c>
      <c r="K69" s="116">
        <f>SUM(K52:K68)</f>
        <v>239970</v>
      </c>
      <c r="L69" s="116">
        <f>SUM(L52:L68)</f>
        <v>238142</v>
      </c>
      <c r="M69" s="105">
        <f t="shared" si="0"/>
        <v>-1828</v>
      </c>
      <c r="N69" s="117">
        <f>M69/J69</f>
        <v>-0.008561740075313337</v>
      </c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</row>
    <row r="70" spans="1:241" ht="18" customHeight="1">
      <c r="A70" s="56"/>
      <c r="B70" s="56"/>
      <c r="C70" s="56"/>
      <c r="D70" s="56"/>
      <c r="E70" s="54"/>
      <c r="F70" s="116"/>
      <c r="G70" s="116"/>
      <c r="H70" s="55"/>
      <c r="I70" s="41"/>
      <c r="J70" s="116"/>
      <c r="K70" s="116"/>
      <c r="L70" s="116"/>
      <c r="M70" s="41"/>
      <c r="N70" s="57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6"/>
      <c r="HX70" s="56"/>
      <c r="HY70" s="56"/>
      <c r="HZ70" s="56"/>
      <c r="IA70" s="56"/>
      <c r="IB70" s="56"/>
      <c r="IC70" s="56"/>
      <c r="ID70" s="56"/>
      <c r="IE70" s="56"/>
      <c r="IF70" s="56"/>
      <c r="IG70" s="56"/>
    </row>
    <row r="71" spans="1:241" ht="18" customHeight="1">
      <c r="A71" s="2" t="s">
        <v>247</v>
      </c>
      <c r="B71" s="52"/>
      <c r="C71" s="112"/>
      <c r="D71" s="2" t="s">
        <v>22</v>
      </c>
      <c r="E71" s="54"/>
      <c r="F71" s="55"/>
      <c r="G71" s="55"/>
      <c r="H71" s="55"/>
      <c r="I71" s="41"/>
      <c r="J71" s="55"/>
      <c r="K71" s="56"/>
      <c r="L71" s="56"/>
      <c r="M71" s="41"/>
      <c r="N71" s="57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  <c r="IC71" s="56"/>
      <c r="ID71" s="56"/>
      <c r="IE71" s="56"/>
      <c r="IF71" s="56"/>
      <c r="IG71" s="56"/>
    </row>
    <row r="72" spans="1:241" s="15" customFormat="1" ht="18" customHeight="1">
      <c r="A72" s="124" t="s">
        <v>23</v>
      </c>
      <c r="B72" s="124"/>
      <c r="C72" s="58" t="s">
        <v>24</v>
      </c>
      <c r="D72" s="56" t="s">
        <v>25</v>
      </c>
      <c r="E72" s="54">
        <v>0</v>
      </c>
      <c r="F72" s="55">
        <v>0</v>
      </c>
      <c r="G72" s="40">
        <v>2500</v>
      </c>
      <c r="H72" s="114"/>
      <c r="I72" s="40">
        <v>2500</v>
      </c>
      <c r="J72" s="114">
        <v>1977</v>
      </c>
      <c r="K72" s="114">
        <v>3000</v>
      </c>
      <c r="L72" s="114">
        <v>2000</v>
      </c>
      <c r="M72" s="96">
        <f t="shared" si="0"/>
        <v>-1000</v>
      </c>
      <c r="N72" s="11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</row>
    <row r="73" spans="1:241" s="15" customFormat="1" ht="18" customHeight="1" thickBot="1">
      <c r="A73" s="123" t="s">
        <v>26</v>
      </c>
      <c r="B73" s="123"/>
      <c r="C73" s="112" t="s">
        <v>31</v>
      </c>
      <c r="D73" s="1" t="s">
        <v>57</v>
      </c>
      <c r="E73" s="113">
        <v>6000</v>
      </c>
      <c r="F73" s="102">
        <v>0</v>
      </c>
      <c r="G73" s="42">
        <v>2000</v>
      </c>
      <c r="H73" s="114"/>
      <c r="I73" s="42">
        <v>2000</v>
      </c>
      <c r="J73" s="102">
        <v>304</v>
      </c>
      <c r="K73" s="102">
        <v>1500</v>
      </c>
      <c r="L73" s="102">
        <v>2500</v>
      </c>
      <c r="M73" s="102">
        <f>L73-K73</f>
        <v>1000</v>
      </c>
      <c r="N73" s="103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</row>
    <row r="74" spans="1:241" ht="18" customHeight="1">
      <c r="A74" s="125" t="s">
        <v>22</v>
      </c>
      <c r="B74" s="125"/>
      <c r="C74" s="125"/>
      <c r="D74" s="125"/>
      <c r="E74" s="54">
        <v>6000</v>
      </c>
      <c r="F74" s="116">
        <v>0</v>
      </c>
      <c r="G74" s="116">
        <v>4500</v>
      </c>
      <c r="H74" s="55"/>
      <c r="I74" s="105">
        <f>SUM(I72:I73)</f>
        <v>4500</v>
      </c>
      <c r="J74" s="116">
        <f>SUM(J72:J73)</f>
        <v>2281</v>
      </c>
      <c r="K74" s="116">
        <f>SUM(K72:K73)</f>
        <v>4500</v>
      </c>
      <c r="L74" s="116">
        <f>SUM(L72:L73)</f>
        <v>4500</v>
      </c>
      <c r="M74" s="105">
        <f>L74-K74</f>
        <v>0</v>
      </c>
      <c r="N74" s="117">
        <f>M74/J74</f>
        <v>0</v>
      </c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</row>
    <row r="75" spans="1:241" s="15" customFormat="1" ht="18" customHeight="1">
      <c r="A75" s="52"/>
      <c r="B75" s="52"/>
      <c r="C75" s="112"/>
      <c r="D75" s="1"/>
      <c r="E75" s="113"/>
      <c r="F75" s="114"/>
      <c r="G75" s="114"/>
      <c r="H75" s="114"/>
      <c r="I75" s="96"/>
      <c r="J75" s="114"/>
      <c r="K75" s="1"/>
      <c r="L75" s="1"/>
      <c r="M75" s="96"/>
      <c r="N75" s="11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</row>
    <row r="76" spans="1:241" ht="18" customHeight="1">
      <c r="A76" s="2" t="s">
        <v>27</v>
      </c>
      <c r="B76" s="52"/>
      <c r="C76" s="112"/>
      <c r="D76" s="2" t="s">
        <v>28</v>
      </c>
      <c r="E76" s="54"/>
      <c r="F76" s="55"/>
      <c r="G76" s="55"/>
      <c r="H76" s="55"/>
      <c r="I76" s="41"/>
      <c r="J76" s="55"/>
      <c r="K76" s="56"/>
      <c r="L76" s="56"/>
      <c r="M76" s="41"/>
      <c r="N76" s="57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</row>
    <row r="77" spans="1:241" s="15" customFormat="1" ht="18" customHeight="1" thickBot="1">
      <c r="A77" s="124" t="s">
        <v>29</v>
      </c>
      <c r="B77" s="124"/>
      <c r="C77" s="58" t="s">
        <v>255</v>
      </c>
      <c r="D77" s="56" t="s">
        <v>256</v>
      </c>
      <c r="E77" s="54">
        <v>15240</v>
      </c>
      <c r="F77" s="55"/>
      <c r="G77" s="40">
        <v>3000</v>
      </c>
      <c r="H77" s="114"/>
      <c r="I77" s="42">
        <v>3000</v>
      </c>
      <c r="J77" s="102">
        <v>2900</v>
      </c>
      <c r="K77" s="102">
        <v>3000</v>
      </c>
      <c r="L77" s="102">
        <v>3000</v>
      </c>
      <c r="M77" s="102">
        <f>L77-K77</f>
        <v>0</v>
      </c>
      <c r="N77" s="103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</row>
    <row r="78" spans="1:241" ht="18" customHeight="1">
      <c r="A78" s="125" t="s">
        <v>30</v>
      </c>
      <c r="B78" s="125"/>
      <c r="C78" s="125"/>
      <c r="D78" s="125"/>
      <c r="E78" s="54">
        <v>15240</v>
      </c>
      <c r="F78" s="116"/>
      <c r="G78" s="116">
        <v>3000</v>
      </c>
      <c r="H78" s="55"/>
      <c r="I78" s="105">
        <f>SUM(I77:I77)</f>
        <v>3000</v>
      </c>
      <c r="J78" s="116">
        <f>SUM(J77)</f>
        <v>2900</v>
      </c>
      <c r="K78" s="116">
        <f>SUM(K77)</f>
        <v>3000</v>
      </c>
      <c r="L78" s="116">
        <f>L77</f>
        <v>3000</v>
      </c>
      <c r="M78" s="105">
        <f>L78-K78</f>
        <v>0</v>
      </c>
      <c r="N78" s="117">
        <f>M78/J78</f>
        <v>0</v>
      </c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</row>
    <row r="79" spans="1:241" s="15" customFormat="1" ht="18" customHeight="1">
      <c r="A79" s="52"/>
      <c r="B79" s="52"/>
      <c r="C79" s="53"/>
      <c r="D79" s="1"/>
      <c r="E79" s="113"/>
      <c r="F79" s="114"/>
      <c r="G79" s="114"/>
      <c r="H79" s="114"/>
      <c r="I79" s="96"/>
      <c r="J79" s="114"/>
      <c r="K79" s="1"/>
      <c r="L79" s="1"/>
      <c r="M79" s="96"/>
      <c r="N79" s="11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</row>
    <row r="80" spans="1:241" ht="18" customHeight="1">
      <c r="A80" s="2"/>
      <c r="B80" s="2"/>
      <c r="C80" s="118"/>
      <c r="D80" s="2" t="s">
        <v>176</v>
      </c>
      <c r="E80" s="54"/>
      <c r="F80" s="55"/>
      <c r="G80" s="55"/>
      <c r="H80" s="55"/>
      <c r="I80" s="41"/>
      <c r="J80" s="55"/>
      <c r="K80" s="56"/>
      <c r="L80" s="56"/>
      <c r="M80" s="41"/>
      <c r="N80" s="57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</row>
    <row r="81" spans="1:241" s="15" customFormat="1" ht="18" customHeight="1">
      <c r="A81" s="124" t="s">
        <v>195</v>
      </c>
      <c r="B81" s="124"/>
      <c r="C81" s="58" t="s">
        <v>53</v>
      </c>
      <c r="D81" s="56" t="s">
        <v>196</v>
      </c>
      <c r="E81" s="54">
        <v>3300</v>
      </c>
      <c r="F81" s="55">
        <v>0</v>
      </c>
      <c r="G81" s="40">
        <v>1500</v>
      </c>
      <c r="H81" s="114"/>
      <c r="I81" s="40">
        <v>1500</v>
      </c>
      <c r="J81" s="114">
        <v>160</v>
      </c>
      <c r="K81" s="114">
        <v>500</v>
      </c>
      <c r="L81" s="114">
        <v>500</v>
      </c>
      <c r="M81" s="96">
        <f>L81-K81</f>
        <v>0</v>
      </c>
      <c r="N81" s="11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</row>
    <row r="82" spans="1:241" s="15" customFormat="1" ht="18" customHeight="1">
      <c r="A82" s="123" t="s">
        <v>197</v>
      </c>
      <c r="B82" s="123"/>
      <c r="C82" s="112" t="s">
        <v>39</v>
      </c>
      <c r="D82" s="1" t="s">
        <v>198</v>
      </c>
      <c r="E82" s="113">
        <v>1400</v>
      </c>
      <c r="F82" s="114">
        <v>0</v>
      </c>
      <c r="G82" s="40">
        <v>250</v>
      </c>
      <c r="H82" s="114"/>
      <c r="I82" s="40">
        <v>250</v>
      </c>
      <c r="J82" s="114">
        <v>0</v>
      </c>
      <c r="K82" s="114">
        <v>250</v>
      </c>
      <c r="L82" s="114">
        <v>250</v>
      </c>
      <c r="M82" s="96">
        <f>L82-K82</f>
        <v>0</v>
      </c>
      <c r="N82" s="11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</row>
    <row r="83" spans="1:241" s="15" customFormat="1" ht="18" customHeight="1" thickBot="1">
      <c r="A83" s="123" t="s">
        <v>199</v>
      </c>
      <c r="B83" s="123"/>
      <c r="C83" s="112" t="s">
        <v>39</v>
      </c>
      <c r="D83" s="1" t="s">
        <v>285</v>
      </c>
      <c r="E83" s="113">
        <v>400</v>
      </c>
      <c r="F83" s="102">
        <v>0</v>
      </c>
      <c r="G83" s="42">
        <v>250</v>
      </c>
      <c r="H83" s="114"/>
      <c r="I83" s="42">
        <v>250</v>
      </c>
      <c r="J83" s="102">
        <v>75</v>
      </c>
      <c r="K83" s="102">
        <v>1250</v>
      </c>
      <c r="L83" s="102">
        <v>1250</v>
      </c>
      <c r="M83" s="102">
        <f>L83-K83</f>
        <v>0</v>
      </c>
      <c r="N83" s="103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</row>
    <row r="84" spans="1:241" ht="18" customHeight="1">
      <c r="A84" s="125" t="s">
        <v>267</v>
      </c>
      <c r="B84" s="125"/>
      <c r="C84" s="125"/>
      <c r="D84" s="56"/>
      <c r="E84" s="54">
        <v>5100</v>
      </c>
      <c r="F84" s="116">
        <v>0</v>
      </c>
      <c r="G84" s="116">
        <v>2000</v>
      </c>
      <c r="H84" s="55"/>
      <c r="I84" s="105">
        <f>SUM(I81:I83)</f>
        <v>2000</v>
      </c>
      <c r="J84" s="116">
        <f>SUM(J81:J83)</f>
        <v>235</v>
      </c>
      <c r="K84" s="116">
        <f>SUM(K81:K83)</f>
        <v>2000</v>
      </c>
      <c r="L84" s="116">
        <f>SUM(L81:L83)</f>
        <v>2000</v>
      </c>
      <c r="M84" s="105">
        <f>L84-K84</f>
        <v>0</v>
      </c>
      <c r="N84" s="117">
        <f>M84/J84</f>
        <v>0</v>
      </c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6"/>
      <c r="HF84" s="56"/>
      <c r="HG84" s="56"/>
      <c r="HH84" s="56"/>
      <c r="HI84" s="56"/>
      <c r="HJ84" s="56"/>
      <c r="HK84" s="56"/>
      <c r="HL84" s="56"/>
      <c r="HM84" s="56"/>
      <c r="HN84" s="56"/>
      <c r="HO84" s="56"/>
      <c r="HP84" s="56"/>
      <c r="HQ84" s="56"/>
      <c r="HR84" s="56"/>
      <c r="HS84" s="56"/>
      <c r="HT84" s="56"/>
      <c r="HU84" s="56"/>
      <c r="HV84" s="56"/>
      <c r="HW84" s="56"/>
      <c r="HX84" s="56"/>
      <c r="HY84" s="56"/>
      <c r="HZ84" s="56"/>
      <c r="IA84" s="56"/>
      <c r="IB84" s="56"/>
      <c r="IC84" s="56"/>
      <c r="ID84" s="56"/>
      <c r="IE84" s="56"/>
      <c r="IF84" s="56"/>
      <c r="IG84" s="56"/>
    </row>
    <row r="85" spans="1:241" s="15" customFormat="1" ht="18" customHeight="1">
      <c r="A85" s="56"/>
      <c r="B85" s="56"/>
      <c r="C85" s="58"/>
      <c r="D85" s="56"/>
      <c r="E85" s="54"/>
      <c r="F85" s="116"/>
      <c r="G85" s="55"/>
      <c r="H85" s="55"/>
      <c r="I85" s="59"/>
      <c r="J85" s="114"/>
      <c r="K85" s="1"/>
      <c r="L85" s="1"/>
      <c r="M85" s="96"/>
      <c r="N85" s="11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</row>
    <row r="86" spans="1:241" s="15" customFormat="1" ht="18" customHeight="1">
      <c r="A86" s="2" t="s">
        <v>200</v>
      </c>
      <c r="B86" s="2"/>
      <c r="C86" s="118"/>
      <c r="D86" s="2" t="s">
        <v>201</v>
      </c>
      <c r="E86" s="54"/>
      <c r="F86" s="55"/>
      <c r="G86" s="60"/>
      <c r="H86" s="60"/>
      <c r="I86" s="96"/>
      <c r="J86" s="60"/>
      <c r="K86" s="52"/>
      <c r="L86" s="52"/>
      <c r="M86" s="96"/>
      <c r="N86" s="61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  <c r="GA86" s="52"/>
      <c r="GB86" s="52"/>
      <c r="GC86" s="52"/>
      <c r="GD86" s="52"/>
      <c r="GE86" s="52"/>
      <c r="GF86" s="52"/>
      <c r="GG86" s="52"/>
      <c r="GH86" s="52"/>
      <c r="GI86" s="52"/>
      <c r="GJ86" s="52"/>
      <c r="GK86" s="52"/>
      <c r="GL86" s="52"/>
      <c r="GM86" s="52"/>
      <c r="GN86" s="52"/>
      <c r="GO86" s="52"/>
      <c r="GP86" s="52"/>
      <c r="GQ86" s="52"/>
      <c r="GR86" s="52"/>
      <c r="GS86" s="52"/>
      <c r="GT86" s="52"/>
      <c r="GU86" s="52"/>
      <c r="GV86" s="52"/>
      <c r="GW86" s="52"/>
      <c r="GX86" s="52"/>
      <c r="GY86" s="52"/>
      <c r="GZ86" s="52"/>
      <c r="HA86" s="52"/>
      <c r="HB86" s="52"/>
      <c r="HC86" s="52"/>
      <c r="HD86" s="52"/>
      <c r="HE86" s="52"/>
      <c r="HF86" s="52"/>
      <c r="HG86" s="52"/>
      <c r="HH86" s="52"/>
      <c r="HI86" s="52"/>
      <c r="HJ86" s="52"/>
      <c r="HK86" s="52"/>
      <c r="HL86" s="52"/>
      <c r="HM86" s="52"/>
      <c r="HN86" s="52"/>
      <c r="HO86" s="52"/>
      <c r="HP86" s="52"/>
      <c r="HQ86" s="52"/>
      <c r="HR86" s="52"/>
      <c r="HS86" s="52"/>
      <c r="HT86" s="52"/>
      <c r="HU86" s="52"/>
      <c r="HV86" s="52"/>
      <c r="HW86" s="52"/>
      <c r="HX86" s="52"/>
      <c r="HY86" s="52"/>
      <c r="HZ86" s="52"/>
      <c r="IA86" s="52"/>
      <c r="IB86" s="52"/>
      <c r="IC86" s="52"/>
      <c r="ID86" s="52"/>
      <c r="IE86" s="52"/>
      <c r="IF86" s="52"/>
      <c r="IG86" s="52"/>
    </row>
    <row r="87" spans="1:241" s="15" customFormat="1" ht="18" customHeight="1">
      <c r="A87" s="123" t="s">
        <v>202</v>
      </c>
      <c r="B87" s="123"/>
      <c r="C87" s="112" t="s">
        <v>255</v>
      </c>
      <c r="D87" s="1" t="s">
        <v>12</v>
      </c>
      <c r="E87" s="113">
        <v>44727</v>
      </c>
      <c r="F87" s="114"/>
      <c r="G87" s="40">
        <v>3168</v>
      </c>
      <c r="H87" s="60"/>
      <c r="I87" s="40">
        <v>3168</v>
      </c>
      <c r="J87" s="114">
        <v>0</v>
      </c>
      <c r="K87" s="114">
        <v>3000</v>
      </c>
      <c r="L87" s="114">
        <v>3000</v>
      </c>
      <c r="M87" s="96">
        <f aca="true" t="shared" si="4" ref="M87:M94">L87-K87</f>
        <v>0</v>
      </c>
      <c r="N87" s="61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  <c r="GA87" s="52"/>
      <c r="GB87" s="52"/>
      <c r="GC87" s="52"/>
      <c r="GD87" s="52"/>
      <c r="GE87" s="52"/>
      <c r="GF87" s="52"/>
      <c r="GG87" s="52"/>
      <c r="GH87" s="52"/>
      <c r="GI87" s="52"/>
      <c r="GJ87" s="52"/>
      <c r="GK87" s="52"/>
      <c r="GL87" s="52"/>
      <c r="GM87" s="52"/>
      <c r="GN87" s="52"/>
      <c r="GO87" s="52"/>
      <c r="GP87" s="52"/>
      <c r="GQ87" s="52"/>
      <c r="GR87" s="52"/>
      <c r="GS87" s="52"/>
      <c r="GT87" s="52"/>
      <c r="GU87" s="52"/>
      <c r="GV87" s="52"/>
      <c r="GW87" s="52"/>
      <c r="GX87" s="52"/>
      <c r="GY87" s="52"/>
      <c r="GZ87" s="52"/>
      <c r="HA87" s="52"/>
      <c r="HB87" s="52"/>
      <c r="HC87" s="52"/>
      <c r="HD87" s="52"/>
      <c r="HE87" s="52"/>
      <c r="HF87" s="52"/>
      <c r="HG87" s="52"/>
      <c r="HH87" s="52"/>
      <c r="HI87" s="52"/>
      <c r="HJ87" s="52"/>
      <c r="HK87" s="52"/>
      <c r="HL87" s="52"/>
      <c r="HM87" s="52"/>
      <c r="HN87" s="52"/>
      <c r="HO87" s="52"/>
      <c r="HP87" s="52"/>
      <c r="HQ87" s="52"/>
      <c r="HR87" s="52"/>
      <c r="HS87" s="52"/>
      <c r="HT87" s="52"/>
      <c r="HU87" s="52"/>
      <c r="HV87" s="52"/>
      <c r="HW87" s="52"/>
      <c r="HX87" s="52"/>
      <c r="HY87" s="52"/>
      <c r="HZ87" s="52"/>
      <c r="IA87" s="52"/>
      <c r="IB87" s="52"/>
      <c r="IC87" s="52"/>
      <c r="ID87" s="52"/>
      <c r="IE87" s="52"/>
      <c r="IF87" s="52"/>
      <c r="IG87" s="52"/>
    </row>
    <row r="88" spans="1:241" s="15" customFormat="1" ht="18" customHeight="1">
      <c r="A88" s="123" t="s">
        <v>203</v>
      </c>
      <c r="B88" s="123"/>
      <c r="C88" s="112" t="s">
        <v>259</v>
      </c>
      <c r="D88" s="1" t="s">
        <v>170</v>
      </c>
      <c r="E88" s="113">
        <v>649</v>
      </c>
      <c r="F88" s="114"/>
      <c r="G88" s="40">
        <v>0</v>
      </c>
      <c r="H88" s="60"/>
      <c r="I88" s="40">
        <v>0</v>
      </c>
      <c r="J88" s="114">
        <v>0</v>
      </c>
      <c r="K88" s="114">
        <v>230</v>
      </c>
      <c r="L88" s="114">
        <v>0</v>
      </c>
      <c r="M88" s="96">
        <f t="shared" si="4"/>
        <v>-230</v>
      </c>
      <c r="N88" s="61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52"/>
      <c r="FZ88" s="52"/>
      <c r="GA88" s="52"/>
      <c r="GB88" s="52"/>
      <c r="GC88" s="52"/>
      <c r="GD88" s="52"/>
      <c r="GE88" s="52"/>
      <c r="GF88" s="52"/>
      <c r="GG88" s="52"/>
      <c r="GH88" s="52"/>
      <c r="GI88" s="52"/>
      <c r="GJ88" s="52"/>
      <c r="GK88" s="52"/>
      <c r="GL88" s="52"/>
      <c r="GM88" s="52"/>
      <c r="GN88" s="52"/>
      <c r="GO88" s="52"/>
      <c r="GP88" s="52"/>
      <c r="GQ88" s="52"/>
      <c r="GR88" s="52"/>
      <c r="GS88" s="52"/>
      <c r="GT88" s="52"/>
      <c r="GU88" s="52"/>
      <c r="GV88" s="52"/>
      <c r="GW88" s="52"/>
      <c r="GX88" s="52"/>
      <c r="GY88" s="52"/>
      <c r="GZ88" s="52"/>
      <c r="HA88" s="52"/>
      <c r="HB88" s="52"/>
      <c r="HC88" s="52"/>
      <c r="HD88" s="52"/>
      <c r="HE88" s="52"/>
      <c r="HF88" s="52"/>
      <c r="HG88" s="52"/>
      <c r="HH88" s="52"/>
      <c r="HI88" s="52"/>
      <c r="HJ88" s="52"/>
      <c r="HK88" s="52"/>
      <c r="HL88" s="52"/>
      <c r="HM88" s="52"/>
      <c r="HN88" s="52"/>
      <c r="HO88" s="52"/>
      <c r="HP88" s="52"/>
      <c r="HQ88" s="52"/>
      <c r="HR88" s="52"/>
      <c r="HS88" s="52"/>
      <c r="HT88" s="52"/>
      <c r="HU88" s="52"/>
      <c r="HV88" s="52"/>
      <c r="HW88" s="52"/>
      <c r="HX88" s="52"/>
      <c r="HY88" s="52"/>
      <c r="HZ88" s="52"/>
      <c r="IA88" s="52"/>
      <c r="IB88" s="52"/>
      <c r="IC88" s="52"/>
      <c r="ID88" s="52"/>
      <c r="IE88" s="52"/>
      <c r="IF88" s="52"/>
      <c r="IG88" s="52"/>
    </row>
    <row r="89" spans="1:241" s="15" customFormat="1" ht="18" customHeight="1">
      <c r="A89" s="123" t="s">
        <v>204</v>
      </c>
      <c r="B89" s="123"/>
      <c r="C89" s="112" t="s">
        <v>260</v>
      </c>
      <c r="D89" s="1" t="s">
        <v>261</v>
      </c>
      <c r="E89" s="113">
        <v>36</v>
      </c>
      <c r="F89" s="114"/>
      <c r="G89" s="40">
        <v>250</v>
      </c>
      <c r="H89" s="60"/>
      <c r="I89" s="40">
        <v>250</v>
      </c>
      <c r="J89" s="114">
        <v>250</v>
      </c>
      <c r="K89" s="114">
        <v>144</v>
      </c>
      <c r="L89" s="114">
        <v>36</v>
      </c>
      <c r="M89" s="96">
        <f t="shared" si="4"/>
        <v>-108</v>
      </c>
      <c r="N89" s="61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/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  <c r="HF89" s="52"/>
      <c r="HG89" s="52"/>
      <c r="HH89" s="52"/>
      <c r="HI89" s="52"/>
      <c r="HJ89" s="52"/>
      <c r="HK89" s="52"/>
      <c r="HL89" s="52"/>
      <c r="HM89" s="52"/>
      <c r="HN89" s="52"/>
      <c r="HO89" s="52"/>
      <c r="HP89" s="52"/>
      <c r="HQ89" s="52"/>
      <c r="HR89" s="52"/>
      <c r="HS89" s="52"/>
      <c r="HT89" s="52"/>
      <c r="HU89" s="52"/>
      <c r="HV89" s="52"/>
      <c r="HW89" s="52"/>
      <c r="HX89" s="52"/>
      <c r="HY89" s="52"/>
      <c r="HZ89" s="52"/>
      <c r="IA89" s="52"/>
      <c r="IB89" s="52"/>
      <c r="IC89" s="52"/>
      <c r="ID89" s="52"/>
      <c r="IE89" s="52"/>
      <c r="IF89" s="52"/>
      <c r="IG89" s="52"/>
    </row>
    <row r="90" spans="1:241" s="15" customFormat="1" ht="18" customHeight="1">
      <c r="A90" s="123" t="s">
        <v>205</v>
      </c>
      <c r="B90" s="123"/>
      <c r="C90" s="112" t="s">
        <v>262</v>
      </c>
      <c r="D90" s="1" t="s">
        <v>263</v>
      </c>
      <c r="E90" s="113">
        <v>434</v>
      </c>
      <c r="F90" s="114"/>
      <c r="G90" s="40">
        <v>150</v>
      </c>
      <c r="H90" s="60"/>
      <c r="I90" s="40">
        <v>150</v>
      </c>
      <c r="J90" s="114">
        <v>150</v>
      </c>
      <c r="K90" s="114">
        <v>150</v>
      </c>
      <c r="L90" s="114">
        <v>195</v>
      </c>
      <c r="M90" s="96">
        <f t="shared" si="4"/>
        <v>45</v>
      </c>
      <c r="N90" s="61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  <c r="GA90" s="52"/>
      <c r="GB90" s="52"/>
      <c r="GC90" s="52"/>
      <c r="GD90" s="52"/>
      <c r="GE90" s="52"/>
      <c r="GF90" s="52"/>
      <c r="GG90" s="52"/>
      <c r="GH90" s="52"/>
      <c r="GI90" s="52"/>
      <c r="GJ90" s="52"/>
      <c r="GK90" s="52"/>
      <c r="GL90" s="52"/>
      <c r="GM90" s="52"/>
      <c r="GN90" s="52"/>
      <c r="GO90" s="52"/>
      <c r="GP90" s="52"/>
      <c r="GQ90" s="52"/>
      <c r="GR90" s="52"/>
      <c r="GS90" s="52"/>
      <c r="GT90" s="52"/>
      <c r="GU90" s="52"/>
      <c r="GV90" s="52"/>
      <c r="GW90" s="52"/>
      <c r="GX90" s="52"/>
      <c r="GY90" s="52"/>
      <c r="GZ90" s="52"/>
      <c r="HA90" s="52"/>
      <c r="HB90" s="52"/>
      <c r="HC90" s="52"/>
      <c r="HD90" s="52"/>
      <c r="HE90" s="52"/>
      <c r="HF90" s="52"/>
      <c r="HG90" s="52"/>
      <c r="HH90" s="52"/>
      <c r="HI90" s="52"/>
      <c r="HJ90" s="52"/>
      <c r="HK90" s="52"/>
      <c r="HL90" s="52"/>
      <c r="HM90" s="52"/>
      <c r="HN90" s="52"/>
      <c r="HO90" s="52"/>
      <c r="HP90" s="52"/>
      <c r="HQ90" s="52"/>
      <c r="HR90" s="52"/>
      <c r="HS90" s="52"/>
      <c r="HT90" s="52"/>
      <c r="HU90" s="52"/>
      <c r="HV90" s="52"/>
      <c r="HW90" s="52"/>
      <c r="HX90" s="52"/>
      <c r="HY90" s="52"/>
      <c r="HZ90" s="52"/>
      <c r="IA90" s="52"/>
      <c r="IB90" s="52"/>
      <c r="IC90" s="52"/>
      <c r="ID90" s="52"/>
      <c r="IE90" s="52"/>
      <c r="IF90" s="52"/>
      <c r="IG90" s="52"/>
    </row>
    <row r="91" spans="1:241" s="15" customFormat="1" ht="18" customHeight="1">
      <c r="A91" s="123" t="s">
        <v>206</v>
      </c>
      <c r="B91" s="123"/>
      <c r="C91" s="112" t="s">
        <v>39</v>
      </c>
      <c r="D91" s="1" t="s">
        <v>58</v>
      </c>
      <c r="E91" s="113">
        <v>200</v>
      </c>
      <c r="F91" s="114"/>
      <c r="G91" s="40">
        <v>200</v>
      </c>
      <c r="H91" s="60"/>
      <c r="I91" s="40">
        <v>200</v>
      </c>
      <c r="J91" s="114">
        <v>0</v>
      </c>
      <c r="K91" s="114">
        <v>200</v>
      </c>
      <c r="L91" s="114">
        <v>150</v>
      </c>
      <c r="M91" s="96">
        <f t="shared" si="4"/>
        <v>-50</v>
      </c>
      <c r="N91" s="61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2"/>
      <c r="HM91" s="52"/>
      <c r="HN91" s="52"/>
      <c r="HO91" s="52"/>
      <c r="HP91" s="52"/>
      <c r="HQ91" s="52"/>
      <c r="HR91" s="52"/>
      <c r="HS91" s="52"/>
      <c r="HT91" s="52"/>
      <c r="HU91" s="52"/>
      <c r="HV91" s="52"/>
      <c r="HW91" s="52"/>
      <c r="HX91" s="52"/>
      <c r="HY91" s="52"/>
      <c r="HZ91" s="52"/>
      <c r="IA91" s="52"/>
      <c r="IB91" s="52"/>
      <c r="IC91" s="52"/>
      <c r="ID91" s="52"/>
      <c r="IE91" s="52"/>
      <c r="IF91" s="52"/>
      <c r="IG91" s="52"/>
    </row>
    <row r="92" spans="1:241" s="15" customFormat="1" ht="18" customHeight="1">
      <c r="A92" s="123" t="s">
        <v>207</v>
      </c>
      <c r="B92" s="123"/>
      <c r="C92" s="112" t="s">
        <v>40</v>
      </c>
      <c r="D92" s="1" t="s">
        <v>51</v>
      </c>
      <c r="E92" s="113">
        <v>200</v>
      </c>
      <c r="F92" s="114"/>
      <c r="G92" s="40">
        <v>0</v>
      </c>
      <c r="H92" s="60"/>
      <c r="I92" s="40">
        <v>0</v>
      </c>
      <c r="J92" s="114">
        <v>0</v>
      </c>
      <c r="K92" s="114">
        <v>0</v>
      </c>
      <c r="L92" s="114">
        <v>0</v>
      </c>
      <c r="M92" s="96">
        <f t="shared" si="4"/>
        <v>0</v>
      </c>
      <c r="N92" s="61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  <c r="GH92" s="52"/>
      <c r="GI92" s="52"/>
      <c r="GJ92" s="52"/>
      <c r="GK92" s="52"/>
      <c r="GL92" s="52"/>
      <c r="GM92" s="52"/>
      <c r="GN92" s="52"/>
      <c r="GO92" s="52"/>
      <c r="GP92" s="52"/>
      <c r="GQ92" s="52"/>
      <c r="GR92" s="52"/>
      <c r="GS92" s="52"/>
      <c r="GT92" s="52"/>
      <c r="GU92" s="52"/>
      <c r="GV92" s="52"/>
      <c r="GW92" s="52"/>
      <c r="GX92" s="52"/>
      <c r="GY92" s="52"/>
      <c r="GZ92" s="52"/>
      <c r="HA92" s="52"/>
      <c r="HB92" s="52"/>
      <c r="HC92" s="52"/>
      <c r="HD92" s="52"/>
      <c r="HE92" s="52"/>
      <c r="HF92" s="52"/>
      <c r="HG92" s="52"/>
      <c r="HH92" s="52"/>
      <c r="HI92" s="52"/>
      <c r="HJ92" s="52"/>
      <c r="HK92" s="52"/>
      <c r="HL92" s="52"/>
      <c r="HM92" s="52"/>
      <c r="HN92" s="52"/>
      <c r="HO92" s="52"/>
      <c r="HP92" s="52"/>
      <c r="HQ92" s="52"/>
      <c r="HR92" s="52"/>
      <c r="HS92" s="52"/>
      <c r="HT92" s="52"/>
      <c r="HU92" s="52"/>
      <c r="HV92" s="52"/>
      <c r="HW92" s="52"/>
      <c r="HX92" s="52"/>
      <c r="HY92" s="52"/>
      <c r="HZ92" s="52"/>
      <c r="IA92" s="52"/>
      <c r="IB92" s="52"/>
      <c r="IC92" s="52"/>
      <c r="ID92" s="52"/>
      <c r="IE92" s="52"/>
      <c r="IF92" s="52"/>
      <c r="IG92" s="52"/>
    </row>
    <row r="93" spans="1:241" s="15" customFormat="1" ht="18" customHeight="1" thickBot="1">
      <c r="A93" s="123" t="s">
        <v>208</v>
      </c>
      <c r="B93" s="123"/>
      <c r="C93" s="112" t="s">
        <v>52</v>
      </c>
      <c r="D93" s="1" t="s">
        <v>181</v>
      </c>
      <c r="E93" s="113">
        <v>0</v>
      </c>
      <c r="F93" s="114"/>
      <c r="G93" s="40">
        <v>0</v>
      </c>
      <c r="H93" s="60"/>
      <c r="I93" s="42">
        <v>0</v>
      </c>
      <c r="J93" s="102">
        <v>0</v>
      </c>
      <c r="K93" s="102">
        <v>0</v>
      </c>
      <c r="L93" s="102">
        <v>0</v>
      </c>
      <c r="M93" s="102">
        <f t="shared" si="4"/>
        <v>0</v>
      </c>
      <c r="N93" s="6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  <c r="FW93" s="52"/>
      <c r="FX93" s="52"/>
      <c r="FY93" s="52"/>
      <c r="FZ93" s="52"/>
      <c r="GA93" s="52"/>
      <c r="GB93" s="52"/>
      <c r="GC93" s="52"/>
      <c r="GD93" s="52"/>
      <c r="GE93" s="52"/>
      <c r="GF93" s="52"/>
      <c r="GG93" s="52"/>
      <c r="GH93" s="52"/>
      <c r="GI93" s="52"/>
      <c r="GJ93" s="52"/>
      <c r="GK93" s="52"/>
      <c r="GL93" s="52"/>
      <c r="GM93" s="52"/>
      <c r="GN93" s="52"/>
      <c r="GO93" s="52"/>
      <c r="GP93" s="52"/>
      <c r="GQ93" s="52"/>
      <c r="GR93" s="52"/>
      <c r="GS93" s="52"/>
      <c r="GT93" s="52"/>
      <c r="GU93" s="52"/>
      <c r="GV93" s="52"/>
      <c r="GW93" s="52"/>
      <c r="GX93" s="52"/>
      <c r="GY93" s="52"/>
      <c r="GZ93" s="52"/>
      <c r="HA93" s="52"/>
      <c r="HB93" s="52"/>
      <c r="HC93" s="52"/>
      <c r="HD93" s="52"/>
      <c r="HE93" s="52"/>
      <c r="HF93" s="52"/>
      <c r="HG93" s="52"/>
      <c r="HH93" s="52"/>
      <c r="HI93" s="52"/>
      <c r="HJ93" s="52"/>
      <c r="HK93" s="52"/>
      <c r="HL93" s="52"/>
      <c r="HM93" s="52"/>
      <c r="HN93" s="52"/>
      <c r="HO93" s="52"/>
      <c r="HP93" s="52"/>
      <c r="HQ93" s="52"/>
      <c r="HR93" s="52"/>
      <c r="HS93" s="52"/>
      <c r="HT93" s="52"/>
      <c r="HU93" s="52"/>
      <c r="HV93" s="52"/>
      <c r="HW93" s="52"/>
      <c r="HX93" s="52"/>
      <c r="HY93" s="52"/>
      <c r="HZ93" s="52"/>
      <c r="IA93" s="52"/>
      <c r="IB93" s="52"/>
      <c r="IC93" s="52"/>
      <c r="ID93" s="52"/>
      <c r="IE93" s="52"/>
      <c r="IF93" s="52"/>
      <c r="IG93" s="52"/>
    </row>
    <row r="94" spans="1:241" ht="18" customHeight="1">
      <c r="A94" s="125" t="s">
        <v>296</v>
      </c>
      <c r="B94" s="125"/>
      <c r="C94" s="125"/>
      <c r="D94" s="125"/>
      <c r="E94" s="54">
        <v>46246</v>
      </c>
      <c r="F94" s="116"/>
      <c r="G94" s="116">
        <v>3768</v>
      </c>
      <c r="H94" s="55"/>
      <c r="I94" s="105">
        <f>SUM(I87:I93)</f>
        <v>3768</v>
      </c>
      <c r="J94" s="116">
        <f>SUM(J87:J93)</f>
        <v>400</v>
      </c>
      <c r="K94" s="116">
        <f>SUM(K87:K93)</f>
        <v>3724</v>
      </c>
      <c r="L94" s="116">
        <f>SUM(L87:L93)</f>
        <v>3381</v>
      </c>
      <c r="M94" s="105">
        <f t="shared" si="4"/>
        <v>-343</v>
      </c>
      <c r="N94" s="117">
        <f>M94/K94</f>
        <v>-0.09210526315789473</v>
      </c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6"/>
      <c r="HF94" s="56"/>
      <c r="HG94" s="56"/>
      <c r="HH94" s="56"/>
      <c r="HI94" s="56"/>
      <c r="HJ94" s="56"/>
      <c r="HK94" s="56"/>
      <c r="HL94" s="56"/>
      <c r="HM94" s="56"/>
      <c r="HN94" s="56"/>
      <c r="HO94" s="56"/>
      <c r="HP94" s="56"/>
      <c r="HQ94" s="56"/>
      <c r="HR94" s="56"/>
      <c r="HS94" s="56"/>
      <c r="HT94" s="56"/>
      <c r="HU94" s="56"/>
      <c r="HV94" s="56"/>
      <c r="HW94" s="56"/>
      <c r="HX94" s="56"/>
      <c r="HY94" s="56"/>
      <c r="HZ94" s="56"/>
      <c r="IA94" s="56"/>
      <c r="IB94" s="56"/>
      <c r="IC94" s="56"/>
      <c r="ID94" s="56"/>
      <c r="IE94" s="56"/>
      <c r="IF94" s="56"/>
      <c r="IG94" s="56"/>
    </row>
    <row r="95" spans="1:243" s="15" customFormat="1" ht="18" customHeight="1">
      <c r="A95" s="45"/>
      <c r="B95" s="45"/>
      <c r="C95" s="46"/>
      <c r="E95" s="119"/>
      <c r="F95" s="119"/>
      <c r="G95" s="100"/>
      <c r="H95" s="64"/>
      <c r="J95" s="59"/>
      <c r="K95" s="59"/>
      <c r="L95" s="59"/>
      <c r="M95" s="96"/>
      <c r="N95" s="6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</row>
    <row r="96" spans="1:243" s="15" customFormat="1" ht="18" customHeight="1">
      <c r="A96" s="94" t="s">
        <v>297</v>
      </c>
      <c r="B96" s="94"/>
      <c r="C96" s="95"/>
      <c r="D96" s="94" t="s">
        <v>298</v>
      </c>
      <c r="E96" s="63"/>
      <c r="F96" s="63"/>
      <c r="G96" s="37"/>
      <c r="H96" s="64"/>
      <c r="I96" s="59"/>
      <c r="J96" s="59"/>
      <c r="K96" s="59"/>
      <c r="L96" s="59"/>
      <c r="M96" s="96"/>
      <c r="N96" s="6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</row>
    <row r="97" spans="1:243" s="15" customFormat="1" ht="18" customHeight="1">
      <c r="A97" s="15" t="s">
        <v>45</v>
      </c>
      <c r="C97" s="98" t="s">
        <v>255</v>
      </c>
      <c r="D97" s="15" t="s">
        <v>12</v>
      </c>
      <c r="E97" s="99">
        <v>23529</v>
      </c>
      <c r="F97" s="99"/>
      <c r="G97" s="100">
        <v>5490.52</v>
      </c>
      <c r="H97" s="101" t="e">
        <f>#REF!-G97</f>
        <v>#REF!</v>
      </c>
      <c r="I97" s="40">
        <v>400</v>
      </c>
      <c r="J97" s="40">
        <v>400</v>
      </c>
      <c r="K97" s="96">
        <v>500</v>
      </c>
      <c r="L97" s="96">
        <v>500</v>
      </c>
      <c r="M97" s="96">
        <f aca="true" t="shared" si="5" ref="M97:M102">L97-K97</f>
        <v>0</v>
      </c>
      <c r="N97" s="6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</row>
    <row r="98" spans="1:243" s="15" customFormat="1" ht="18" customHeight="1">
      <c r="A98" s="15" t="s">
        <v>46</v>
      </c>
      <c r="C98" s="98" t="s">
        <v>259</v>
      </c>
      <c r="D98" s="15" t="s">
        <v>170</v>
      </c>
      <c r="E98" s="99">
        <v>341</v>
      </c>
      <c r="F98" s="99"/>
      <c r="G98" s="100">
        <v>79.61</v>
      </c>
      <c r="H98" s="101" t="e">
        <f>#REF!-G98</f>
        <v>#REF!</v>
      </c>
      <c r="I98" s="40">
        <v>0</v>
      </c>
      <c r="J98" s="40">
        <v>0</v>
      </c>
      <c r="K98" s="96">
        <v>35</v>
      </c>
      <c r="L98" s="96">
        <v>0</v>
      </c>
      <c r="M98" s="96">
        <f t="shared" si="5"/>
        <v>-35</v>
      </c>
      <c r="N98" s="6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</row>
    <row r="99" spans="1:243" s="15" customFormat="1" ht="18" customHeight="1">
      <c r="A99" s="15" t="s">
        <v>248</v>
      </c>
      <c r="C99" s="98" t="s">
        <v>260</v>
      </c>
      <c r="D99" s="15" t="s">
        <v>261</v>
      </c>
      <c r="E99" s="99">
        <v>64</v>
      </c>
      <c r="F99" s="99"/>
      <c r="G99" s="100">
        <v>43.95</v>
      </c>
      <c r="H99" s="101" t="e">
        <f>#REF!-G99</f>
        <v>#REF!</v>
      </c>
      <c r="I99" s="40">
        <v>0</v>
      </c>
      <c r="J99" s="40">
        <v>0</v>
      </c>
      <c r="K99" s="96">
        <v>5</v>
      </c>
      <c r="L99" s="96">
        <v>0</v>
      </c>
      <c r="M99" s="96">
        <f t="shared" si="5"/>
        <v>-5</v>
      </c>
      <c r="N99" s="6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</row>
    <row r="100" spans="1:243" s="15" customFormat="1" ht="18" customHeight="1">
      <c r="A100" s="15" t="s">
        <v>249</v>
      </c>
      <c r="C100" s="98" t="s">
        <v>262</v>
      </c>
      <c r="D100" s="15" t="s">
        <v>263</v>
      </c>
      <c r="E100" s="99">
        <v>228</v>
      </c>
      <c r="F100" s="99"/>
      <c r="G100" s="100">
        <v>285</v>
      </c>
      <c r="H100" s="101" t="e">
        <f>#REF!-G100</f>
        <v>#REF!</v>
      </c>
      <c r="I100" s="40">
        <v>150</v>
      </c>
      <c r="J100" s="40">
        <v>150</v>
      </c>
      <c r="K100" s="96">
        <v>150</v>
      </c>
      <c r="L100" s="96">
        <v>150</v>
      </c>
      <c r="M100" s="96">
        <f t="shared" si="5"/>
        <v>0</v>
      </c>
      <c r="N100" s="6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</row>
    <row r="101" spans="1:243" s="15" customFormat="1" ht="18" customHeight="1" thickBot="1">
      <c r="A101" s="15" t="s">
        <v>250</v>
      </c>
      <c r="C101" s="98" t="s">
        <v>39</v>
      </c>
      <c r="D101" s="15" t="s">
        <v>58</v>
      </c>
      <c r="E101" s="99">
        <v>500</v>
      </c>
      <c r="F101" s="99"/>
      <c r="G101" s="100">
        <v>477.72</v>
      </c>
      <c r="H101" s="101" t="e">
        <f>#REF!-G101</f>
        <v>#REF!</v>
      </c>
      <c r="I101" s="42">
        <v>100</v>
      </c>
      <c r="J101" s="42">
        <v>0</v>
      </c>
      <c r="K101" s="102">
        <v>100</v>
      </c>
      <c r="L101" s="102">
        <v>100</v>
      </c>
      <c r="M101" s="102">
        <f t="shared" si="5"/>
        <v>0</v>
      </c>
      <c r="N101" s="62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</row>
    <row r="102" spans="1:243" s="15" customFormat="1" ht="18" customHeight="1">
      <c r="A102" s="94" t="s">
        <v>99</v>
      </c>
      <c r="B102" s="45"/>
      <c r="C102" s="46"/>
      <c r="E102" s="119">
        <f>SUM(E97:E101)</f>
        <v>24662</v>
      </c>
      <c r="F102" s="119"/>
      <c r="G102" s="91">
        <f aca="true" t="shared" si="6" ref="G102:L102">SUM(G97:G101)</f>
        <v>6376.8</v>
      </c>
      <c r="H102" s="92" t="e">
        <f t="shared" si="6"/>
        <v>#REF!</v>
      </c>
      <c r="I102" s="105">
        <f t="shared" si="6"/>
        <v>650</v>
      </c>
      <c r="J102" s="105">
        <f t="shared" si="6"/>
        <v>550</v>
      </c>
      <c r="K102" s="105">
        <f t="shared" si="6"/>
        <v>790</v>
      </c>
      <c r="L102" s="105">
        <f t="shared" si="6"/>
        <v>750</v>
      </c>
      <c r="M102" s="105">
        <f t="shared" si="5"/>
        <v>-40</v>
      </c>
      <c r="N102" s="106">
        <f>M102/J102</f>
        <v>-0.07272727272727272</v>
      </c>
      <c r="O102" s="32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</row>
    <row r="103" spans="1:243" s="15" customFormat="1" ht="18" customHeight="1">
      <c r="A103" s="45"/>
      <c r="B103" s="45"/>
      <c r="C103" s="46"/>
      <c r="E103" s="119"/>
      <c r="F103" s="119"/>
      <c r="G103" s="100"/>
      <c r="H103" s="64"/>
      <c r="J103" s="59"/>
      <c r="K103" s="59"/>
      <c r="L103" s="59"/>
      <c r="M103" s="96"/>
      <c r="N103" s="6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</row>
    <row r="104" spans="1:243" s="15" customFormat="1" ht="18" customHeight="1">
      <c r="A104" s="94" t="s">
        <v>61</v>
      </c>
      <c r="B104" s="94"/>
      <c r="C104" s="95"/>
      <c r="D104" s="94" t="s">
        <v>62</v>
      </c>
      <c r="E104" s="63"/>
      <c r="F104" s="63"/>
      <c r="G104" s="37"/>
      <c r="H104" s="64"/>
      <c r="I104" s="59"/>
      <c r="J104" s="59"/>
      <c r="K104" s="59"/>
      <c r="L104" s="59"/>
      <c r="M104" s="96"/>
      <c r="N104" s="6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</row>
    <row r="105" spans="1:243" s="15" customFormat="1" ht="18" customHeight="1">
      <c r="A105" s="15" t="s">
        <v>251</v>
      </c>
      <c r="C105" s="98" t="s">
        <v>255</v>
      </c>
      <c r="D105" s="15" t="s">
        <v>188</v>
      </c>
      <c r="E105" s="99">
        <v>295647</v>
      </c>
      <c r="F105" s="99"/>
      <c r="G105" s="100">
        <v>26915.4</v>
      </c>
      <c r="H105" s="101" t="e">
        <f>#REF!-G105</f>
        <v>#REF!</v>
      </c>
      <c r="I105" s="40">
        <v>20000</v>
      </c>
      <c r="J105" s="40">
        <v>11804</v>
      </c>
      <c r="K105" s="96">
        <v>20000</v>
      </c>
      <c r="L105" s="96">
        <v>20000</v>
      </c>
      <c r="M105" s="96">
        <f>L105-K105</f>
        <v>0</v>
      </c>
      <c r="N105" s="6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</row>
    <row r="106" spans="1:243" s="15" customFormat="1" ht="18" customHeight="1">
      <c r="A106" s="15" t="s">
        <v>252</v>
      </c>
      <c r="C106" s="98" t="s">
        <v>63</v>
      </c>
      <c r="D106" s="15" t="s">
        <v>170</v>
      </c>
      <c r="E106" s="99">
        <v>2333</v>
      </c>
      <c r="F106" s="99"/>
      <c r="G106" s="100">
        <v>2857.85</v>
      </c>
      <c r="H106" s="101" t="e">
        <f>#REF!-G106</f>
        <v>#REF!</v>
      </c>
      <c r="I106" s="40">
        <v>1530</v>
      </c>
      <c r="J106" s="40">
        <v>911</v>
      </c>
      <c r="K106" s="96">
        <v>1530</v>
      </c>
      <c r="L106" s="96">
        <v>1530</v>
      </c>
      <c r="M106" s="96">
        <f aca="true" t="shared" si="7" ref="M106:M117">L106-K106</f>
        <v>0</v>
      </c>
      <c r="N106" s="6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</row>
    <row r="107" spans="1:243" s="15" customFormat="1" ht="18" customHeight="1">
      <c r="A107" s="15" t="s">
        <v>253</v>
      </c>
      <c r="C107" s="98" t="s">
        <v>260</v>
      </c>
      <c r="D107" s="15" t="s">
        <v>261</v>
      </c>
      <c r="E107" s="99">
        <v>497</v>
      </c>
      <c r="F107" s="99"/>
      <c r="G107" s="100">
        <v>418.36</v>
      </c>
      <c r="H107" s="101" t="e">
        <f>#REF!-G107</f>
        <v>#REF!</v>
      </c>
      <c r="I107" s="40">
        <v>96</v>
      </c>
      <c r="J107" s="40">
        <v>96</v>
      </c>
      <c r="K107" s="96">
        <v>144</v>
      </c>
      <c r="L107" s="96">
        <v>144</v>
      </c>
      <c r="M107" s="96">
        <f t="shared" si="7"/>
        <v>0</v>
      </c>
      <c r="N107" s="6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</row>
    <row r="108" spans="1:243" s="15" customFormat="1" ht="18" customHeight="1">
      <c r="A108" s="15" t="s">
        <v>254</v>
      </c>
      <c r="C108" s="98" t="s">
        <v>262</v>
      </c>
      <c r="D108" s="15" t="s">
        <v>263</v>
      </c>
      <c r="E108" s="99">
        <v>3418</v>
      </c>
      <c r="F108" s="99"/>
      <c r="G108" s="100">
        <v>5306.13</v>
      </c>
      <c r="H108" s="101" t="e">
        <f>#REF!-G108</f>
        <v>#REF!</v>
      </c>
      <c r="I108" s="40">
        <v>150</v>
      </c>
      <c r="J108" s="40">
        <v>150</v>
      </c>
      <c r="K108" s="96">
        <v>150</v>
      </c>
      <c r="L108" s="96">
        <v>150</v>
      </c>
      <c r="M108" s="96">
        <f t="shared" si="7"/>
        <v>0</v>
      </c>
      <c r="N108" s="6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</row>
    <row r="109" spans="1:243" s="15" customFormat="1" ht="18" customHeight="1">
      <c r="A109" s="15" t="s">
        <v>118</v>
      </c>
      <c r="C109" s="98" t="s">
        <v>173</v>
      </c>
      <c r="D109" s="15" t="s">
        <v>174</v>
      </c>
      <c r="E109" s="99">
        <v>0</v>
      </c>
      <c r="F109" s="99"/>
      <c r="G109" s="100">
        <v>0</v>
      </c>
      <c r="H109" s="101" t="e">
        <f>#REF!-G109</f>
        <v>#REF!</v>
      </c>
      <c r="I109" s="40">
        <v>500</v>
      </c>
      <c r="J109" s="40">
        <v>70</v>
      </c>
      <c r="K109" s="96">
        <v>500</v>
      </c>
      <c r="L109" s="96">
        <v>500</v>
      </c>
      <c r="M109" s="96">
        <f t="shared" si="7"/>
        <v>0</v>
      </c>
      <c r="N109" s="6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</row>
    <row r="110" spans="1:243" s="15" customFormat="1" ht="18" customHeight="1">
      <c r="A110" s="15" t="s">
        <v>303</v>
      </c>
      <c r="C110" s="98" t="s">
        <v>31</v>
      </c>
      <c r="D110" s="15" t="s">
        <v>57</v>
      </c>
      <c r="E110" s="99">
        <v>92810</v>
      </c>
      <c r="F110" s="99"/>
      <c r="G110" s="100">
        <v>15943.05</v>
      </c>
      <c r="H110" s="101" t="e">
        <f>#REF!-G110</f>
        <v>#REF!</v>
      </c>
      <c r="I110" s="40">
        <v>12000</v>
      </c>
      <c r="J110" s="40">
        <v>12469</v>
      </c>
      <c r="K110" s="96">
        <v>16000</v>
      </c>
      <c r="L110" s="96">
        <v>16000</v>
      </c>
      <c r="M110" s="96">
        <f t="shared" si="7"/>
        <v>0</v>
      </c>
      <c r="N110" s="6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</row>
    <row r="111" spans="1:243" s="15" customFormat="1" ht="18" customHeight="1">
      <c r="A111" s="15" t="s">
        <v>119</v>
      </c>
      <c r="C111" s="98" t="s">
        <v>238</v>
      </c>
      <c r="D111" s="15" t="s">
        <v>193</v>
      </c>
      <c r="E111" s="99"/>
      <c r="F111" s="99"/>
      <c r="G111" s="100">
        <v>8639.5</v>
      </c>
      <c r="H111" s="101" t="e">
        <f>#REF!-G111</f>
        <v>#REF!</v>
      </c>
      <c r="I111" s="40">
        <v>3000</v>
      </c>
      <c r="J111" s="40">
        <v>0</v>
      </c>
      <c r="K111" s="96">
        <v>1000</v>
      </c>
      <c r="L111" s="96">
        <v>1000</v>
      </c>
      <c r="M111" s="96">
        <f t="shared" si="7"/>
        <v>0</v>
      </c>
      <c r="N111" s="6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</row>
    <row r="112" spans="1:243" s="15" customFormat="1" ht="18" customHeight="1">
      <c r="A112" s="15" t="s">
        <v>304</v>
      </c>
      <c r="C112" s="98" t="s">
        <v>39</v>
      </c>
      <c r="D112" s="15" t="s">
        <v>58</v>
      </c>
      <c r="E112" s="99">
        <v>1700</v>
      </c>
      <c r="F112" s="99"/>
      <c r="G112" s="100">
        <v>820.48</v>
      </c>
      <c r="H112" s="101" t="e">
        <f>#REF!-G112</f>
        <v>#REF!</v>
      </c>
      <c r="I112" s="40">
        <v>200</v>
      </c>
      <c r="J112" s="40">
        <v>0</v>
      </c>
      <c r="K112" s="96">
        <v>200</v>
      </c>
      <c r="L112" s="96">
        <v>200</v>
      </c>
      <c r="M112" s="96">
        <f t="shared" si="7"/>
        <v>0</v>
      </c>
      <c r="N112" s="6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</row>
    <row r="113" spans="1:243" s="15" customFormat="1" ht="18" customHeight="1">
      <c r="A113" s="15" t="s">
        <v>305</v>
      </c>
      <c r="C113" s="98" t="s">
        <v>239</v>
      </c>
      <c r="D113" s="15" t="s">
        <v>194</v>
      </c>
      <c r="E113" s="99"/>
      <c r="F113" s="99"/>
      <c r="G113" s="100">
        <v>998.83</v>
      </c>
      <c r="H113" s="101" t="e">
        <f>#REF!-G113</f>
        <v>#REF!</v>
      </c>
      <c r="I113" s="40">
        <v>200</v>
      </c>
      <c r="J113" s="40">
        <v>0</v>
      </c>
      <c r="K113" s="96">
        <v>200</v>
      </c>
      <c r="L113" s="96">
        <v>200</v>
      </c>
      <c r="M113" s="96">
        <f t="shared" si="7"/>
        <v>0</v>
      </c>
      <c r="N113" s="6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</row>
    <row r="114" spans="1:243" s="15" customFormat="1" ht="18" customHeight="1">
      <c r="A114" s="15" t="s">
        <v>73</v>
      </c>
      <c r="C114" s="98" t="s">
        <v>40</v>
      </c>
      <c r="D114" s="15" t="s">
        <v>51</v>
      </c>
      <c r="E114" s="99">
        <v>3500</v>
      </c>
      <c r="F114" s="99"/>
      <c r="G114" s="100">
        <v>1551.72</v>
      </c>
      <c r="H114" s="101" t="e">
        <f>#REF!-G114</f>
        <v>#REF!</v>
      </c>
      <c r="I114" s="40">
        <v>0</v>
      </c>
      <c r="J114" s="40">
        <v>0</v>
      </c>
      <c r="K114" s="96">
        <v>200</v>
      </c>
      <c r="L114" s="96">
        <v>200</v>
      </c>
      <c r="M114" s="96">
        <f t="shared" si="7"/>
        <v>0</v>
      </c>
      <c r="N114" s="6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</row>
    <row r="115" spans="1:243" s="15" customFormat="1" ht="18" customHeight="1">
      <c r="A115" s="15" t="s">
        <v>76</v>
      </c>
      <c r="C115" s="98"/>
      <c r="D115" s="15" t="s">
        <v>77</v>
      </c>
      <c r="E115" s="99"/>
      <c r="F115" s="99"/>
      <c r="G115" s="100"/>
      <c r="H115" s="101"/>
      <c r="I115" s="40">
        <v>0</v>
      </c>
      <c r="J115" s="40">
        <v>0</v>
      </c>
      <c r="K115" s="96">
        <v>0</v>
      </c>
      <c r="L115" s="96">
        <v>0</v>
      </c>
      <c r="M115" s="96">
        <f t="shared" si="7"/>
        <v>0</v>
      </c>
      <c r="N115" s="6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</row>
    <row r="116" spans="1:243" s="15" customFormat="1" ht="18" customHeight="1">
      <c r="A116" s="15" t="s">
        <v>74</v>
      </c>
      <c r="C116" s="98" t="s">
        <v>52</v>
      </c>
      <c r="D116" s="15" t="s">
        <v>189</v>
      </c>
      <c r="E116" s="99"/>
      <c r="F116" s="99"/>
      <c r="G116" s="100">
        <v>263</v>
      </c>
      <c r="H116" s="101" t="e">
        <f>#REF!-G116</f>
        <v>#REF!</v>
      </c>
      <c r="I116" s="40">
        <v>0</v>
      </c>
      <c r="J116" s="40">
        <v>0</v>
      </c>
      <c r="K116" s="96">
        <v>0</v>
      </c>
      <c r="L116" s="96">
        <v>0</v>
      </c>
      <c r="M116" s="96">
        <f t="shared" si="7"/>
        <v>0</v>
      </c>
      <c r="N116" s="6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</row>
    <row r="117" spans="1:243" s="15" customFormat="1" ht="18" customHeight="1" thickBot="1">
      <c r="A117" s="15" t="s">
        <v>75</v>
      </c>
      <c r="C117" s="98" t="s">
        <v>53</v>
      </c>
      <c r="D117" s="15" t="s">
        <v>54</v>
      </c>
      <c r="E117" s="99">
        <v>300</v>
      </c>
      <c r="F117" s="99"/>
      <c r="G117" s="100">
        <v>169.89</v>
      </c>
      <c r="H117" s="101" t="e">
        <f>#REF!-G117</f>
        <v>#REF!</v>
      </c>
      <c r="I117" s="42">
        <v>1500</v>
      </c>
      <c r="J117" s="42">
        <v>770</v>
      </c>
      <c r="K117" s="102">
        <v>500</v>
      </c>
      <c r="L117" s="102">
        <v>500</v>
      </c>
      <c r="M117" s="102">
        <f t="shared" si="7"/>
        <v>0</v>
      </c>
      <c r="N117" s="62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</row>
    <row r="118" spans="1:14" ht="18" customHeight="1">
      <c r="A118" s="94" t="s">
        <v>64</v>
      </c>
      <c r="E118" s="63">
        <f>SUM(E105:E117)</f>
        <v>400205</v>
      </c>
      <c r="G118" s="91">
        <f aca="true" t="shared" si="8" ref="G118:L118">SUM(G105:G117)</f>
        <v>63884.21</v>
      </c>
      <c r="H118" s="92" t="e">
        <f t="shared" si="8"/>
        <v>#REF!</v>
      </c>
      <c r="I118" s="105">
        <f t="shared" si="8"/>
        <v>39176</v>
      </c>
      <c r="J118" s="105">
        <f t="shared" si="8"/>
        <v>26270</v>
      </c>
      <c r="K118" s="105">
        <f t="shared" si="8"/>
        <v>40424</v>
      </c>
      <c r="L118" s="105">
        <f t="shared" si="8"/>
        <v>40424</v>
      </c>
      <c r="M118" s="105">
        <f>L118-K118</f>
        <v>0</v>
      </c>
      <c r="N118" s="106">
        <f>M118/K118</f>
        <v>0</v>
      </c>
    </row>
    <row r="119" spans="1:14" s="15" customFormat="1" ht="18" customHeight="1">
      <c r="A119" s="32"/>
      <c r="B119" s="32"/>
      <c r="C119" s="33"/>
      <c r="D119" s="32"/>
      <c r="E119" s="63"/>
      <c r="F119" s="63"/>
      <c r="G119" s="37"/>
      <c r="H119" s="38"/>
      <c r="I119" s="40"/>
      <c r="J119" s="96"/>
      <c r="K119" s="96"/>
      <c r="L119" s="96"/>
      <c r="M119" s="96"/>
      <c r="N119" s="97"/>
    </row>
    <row r="120" spans="2:14" s="15" customFormat="1" ht="18" customHeight="1">
      <c r="B120" s="94" t="s">
        <v>117</v>
      </c>
      <c r="C120" s="32"/>
      <c r="D120" s="32"/>
      <c r="E120" s="63"/>
      <c r="F120" s="63"/>
      <c r="G120" s="37"/>
      <c r="H120" s="38"/>
      <c r="I120" s="40"/>
      <c r="J120" s="96" t="s">
        <v>47</v>
      </c>
      <c r="K120" s="96"/>
      <c r="L120" s="96"/>
      <c r="M120" s="96"/>
      <c r="N120" s="97"/>
    </row>
    <row r="121" spans="3:14" s="15" customFormat="1" ht="18" customHeight="1">
      <c r="C121" s="98"/>
      <c r="E121" s="119"/>
      <c r="F121" s="119"/>
      <c r="G121" s="100"/>
      <c r="H121" s="101"/>
      <c r="I121" s="40"/>
      <c r="J121" s="96" t="s">
        <v>264</v>
      </c>
      <c r="K121" s="96"/>
      <c r="L121" s="96"/>
      <c r="M121" s="96"/>
      <c r="N121" s="97"/>
    </row>
    <row r="122" spans="1:14" s="15" customFormat="1" ht="18" customHeight="1">
      <c r="A122" s="94" t="s">
        <v>59</v>
      </c>
      <c r="B122" s="94" t="s">
        <v>60</v>
      </c>
      <c r="C122" s="32"/>
      <c r="D122" s="32"/>
      <c r="E122" s="63"/>
      <c r="F122" s="63"/>
      <c r="G122" s="37"/>
      <c r="H122" s="38"/>
      <c r="I122" s="47"/>
      <c r="J122" s="96" t="s">
        <v>48</v>
      </c>
      <c r="K122" s="96"/>
      <c r="L122" s="96"/>
      <c r="M122" s="96"/>
      <c r="N122" s="97"/>
    </row>
    <row r="123" spans="3:14" s="15" customFormat="1" ht="18" customHeight="1">
      <c r="C123" s="98"/>
      <c r="E123" s="119"/>
      <c r="F123" s="119"/>
      <c r="G123" s="100"/>
      <c r="H123" s="101"/>
      <c r="I123" s="101"/>
      <c r="J123" s="96" t="s">
        <v>265</v>
      </c>
      <c r="K123" s="96"/>
      <c r="L123" s="96"/>
      <c r="M123" s="96"/>
      <c r="N123" s="97"/>
    </row>
    <row r="124" spans="3:14" s="15" customFormat="1" ht="18" customHeight="1">
      <c r="C124" s="98"/>
      <c r="E124" s="119"/>
      <c r="F124" s="119"/>
      <c r="G124" s="100"/>
      <c r="H124" s="101"/>
      <c r="I124" s="101"/>
      <c r="J124" s="96"/>
      <c r="K124" s="96"/>
      <c r="L124" s="96"/>
      <c r="M124" s="96"/>
      <c r="N124" s="97"/>
    </row>
    <row r="125" spans="1:13" ht="18" customHeight="1">
      <c r="A125" s="15"/>
      <c r="B125" s="15"/>
      <c r="C125" s="15"/>
      <c r="D125" s="94" t="s">
        <v>286</v>
      </c>
      <c r="J125" s="41"/>
      <c r="K125" s="41"/>
      <c r="L125" s="41"/>
      <c r="M125" s="41"/>
    </row>
    <row r="126" spans="1:13" ht="18" customHeight="1">
      <c r="A126" s="32" t="s">
        <v>287</v>
      </c>
      <c r="C126" s="33" t="s">
        <v>255</v>
      </c>
      <c r="D126" s="32" t="s">
        <v>256</v>
      </c>
      <c r="I126" s="67">
        <v>0</v>
      </c>
      <c r="J126" s="41">
        <v>0</v>
      </c>
      <c r="K126" s="41">
        <v>12765</v>
      </c>
      <c r="L126" s="41">
        <v>12765</v>
      </c>
      <c r="M126" s="41">
        <f aca="true" t="shared" si="9" ref="M126:M132">L126-K126</f>
        <v>0</v>
      </c>
    </row>
    <row r="127" spans="1:13" ht="18" customHeight="1">
      <c r="A127" s="32" t="s">
        <v>287</v>
      </c>
      <c r="C127" s="33" t="s">
        <v>258</v>
      </c>
      <c r="D127" s="32" t="s">
        <v>149</v>
      </c>
      <c r="I127" s="68">
        <v>0</v>
      </c>
      <c r="J127" s="41">
        <v>0</v>
      </c>
      <c r="K127" s="41">
        <v>2219</v>
      </c>
      <c r="L127" s="41">
        <v>2219</v>
      </c>
      <c r="M127" s="41">
        <f t="shared" si="9"/>
        <v>0</v>
      </c>
    </row>
    <row r="128" spans="1:13" ht="18" customHeight="1">
      <c r="A128" s="32" t="s">
        <v>252</v>
      </c>
      <c r="C128" s="33" t="s">
        <v>63</v>
      </c>
      <c r="D128" s="32" t="s">
        <v>289</v>
      </c>
      <c r="I128" s="41">
        <v>0</v>
      </c>
      <c r="J128" s="41">
        <v>0</v>
      </c>
      <c r="K128" s="41">
        <v>977</v>
      </c>
      <c r="L128" s="41">
        <v>977</v>
      </c>
      <c r="M128" s="41">
        <f t="shared" si="9"/>
        <v>0</v>
      </c>
    </row>
    <row r="129" spans="1:13" ht="18" customHeight="1">
      <c r="A129" s="32" t="s">
        <v>253</v>
      </c>
      <c r="C129" s="32" t="s">
        <v>260</v>
      </c>
      <c r="D129" s="32" t="s">
        <v>261</v>
      </c>
      <c r="I129" s="41">
        <v>0</v>
      </c>
      <c r="J129" s="41">
        <v>0</v>
      </c>
      <c r="K129" s="41">
        <v>144</v>
      </c>
      <c r="L129" s="41">
        <v>144</v>
      </c>
      <c r="M129" s="41">
        <f t="shared" si="9"/>
        <v>0</v>
      </c>
    </row>
    <row r="130" spans="1:13" ht="18" customHeight="1">
      <c r="A130" s="32" t="s">
        <v>303</v>
      </c>
      <c r="C130" s="33" t="s">
        <v>31</v>
      </c>
      <c r="D130" s="32" t="s">
        <v>307</v>
      </c>
      <c r="I130" s="41">
        <v>0</v>
      </c>
      <c r="J130" s="41">
        <v>0</v>
      </c>
      <c r="K130" s="41">
        <v>500</v>
      </c>
      <c r="L130" s="41">
        <v>500</v>
      </c>
      <c r="M130" s="41">
        <f t="shared" si="9"/>
        <v>0</v>
      </c>
    </row>
    <row r="131" spans="1:14" ht="18" customHeight="1" thickBot="1">
      <c r="A131" s="32" t="s">
        <v>304</v>
      </c>
      <c r="C131" s="33" t="s">
        <v>39</v>
      </c>
      <c r="D131" s="32" t="s">
        <v>58</v>
      </c>
      <c r="I131" s="43">
        <v>0</v>
      </c>
      <c r="J131" s="43">
        <v>0</v>
      </c>
      <c r="K131" s="43">
        <v>2500</v>
      </c>
      <c r="L131" s="43">
        <v>2500</v>
      </c>
      <c r="M131" s="43">
        <f t="shared" si="9"/>
        <v>0</v>
      </c>
      <c r="N131" s="44"/>
    </row>
    <row r="132" spans="1:14" ht="18" customHeight="1">
      <c r="A132" s="94" t="s">
        <v>290</v>
      </c>
      <c r="I132" s="105">
        <v>0</v>
      </c>
      <c r="J132" s="105">
        <f>SUM(J126:J131)</f>
        <v>0</v>
      </c>
      <c r="K132" s="105">
        <f>SUM(K126:K131)</f>
        <v>19105</v>
      </c>
      <c r="L132" s="105">
        <f>SUM(L126:L131)</f>
        <v>19105</v>
      </c>
      <c r="M132" s="105">
        <f t="shared" si="9"/>
        <v>0</v>
      </c>
      <c r="N132" s="106">
        <f>M132/K132</f>
        <v>0</v>
      </c>
    </row>
    <row r="133" spans="9:13" ht="18" customHeight="1">
      <c r="I133" s="41"/>
      <c r="J133" s="41"/>
      <c r="K133" s="41"/>
      <c r="L133" s="41"/>
      <c r="M133" s="41"/>
    </row>
    <row r="134" spans="1:13" ht="18" customHeight="1">
      <c r="A134" s="94" t="s">
        <v>113</v>
      </c>
      <c r="B134" s="94"/>
      <c r="C134" s="95"/>
      <c r="D134" s="94" t="s">
        <v>114</v>
      </c>
      <c r="I134" s="41"/>
      <c r="J134" s="41"/>
      <c r="K134" s="41"/>
      <c r="L134" s="41"/>
      <c r="M134" s="41"/>
    </row>
    <row r="135" spans="1:14" s="15" customFormat="1" ht="18" customHeight="1">
      <c r="A135" s="32" t="s">
        <v>78</v>
      </c>
      <c r="B135" s="32"/>
      <c r="C135" s="33" t="s">
        <v>255</v>
      </c>
      <c r="D135" s="32" t="s">
        <v>256</v>
      </c>
      <c r="E135" s="36">
        <v>33990</v>
      </c>
      <c r="F135" s="36"/>
      <c r="G135" s="37">
        <v>18388.87</v>
      </c>
      <c r="H135" s="38" t="e">
        <f>#REF!-G135</f>
        <v>#REF!</v>
      </c>
      <c r="I135" s="40">
        <v>31000</v>
      </c>
      <c r="J135" s="40">
        <v>35569</v>
      </c>
      <c r="K135" s="96">
        <v>23253</v>
      </c>
      <c r="L135" s="96">
        <v>23253</v>
      </c>
      <c r="M135" s="96">
        <f>L135-K135</f>
        <v>0</v>
      </c>
      <c r="N135" s="97"/>
    </row>
    <row r="136" spans="1:14" s="15" customFormat="1" ht="18" customHeight="1">
      <c r="A136" s="15" t="s">
        <v>288</v>
      </c>
      <c r="C136" s="98" t="s">
        <v>258</v>
      </c>
      <c r="D136" s="15" t="s">
        <v>149</v>
      </c>
      <c r="E136" s="99">
        <v>4370</v>
      </c>
      <c r="F136" s="99"/>
      <c r="G136" s="100">
        <v>3251.64</v>
      </c>
      <c r="H136" s="101" t="e">
        <f>#REF!-G136</f>
        <v>#REF!</v>
      </c>
      <c r="I136" s="40">
        <v>5600</v>
      </c>
      <c r="J136" s="40">
        <v>4889</v>
      </c>
      <c r="K136" s="96">
        <v>4122</v>
      </c>
      <c r="L136" s="96">
        <v>4122</v>
      </c>
      <c r="M136" s="96">
        <f>L136-K136</f>
        <v>0</v>
      </c>
      <c r="N136" s="97"/>
    </row>
    <row r="137" spans="1:14" s="15" customFormat="1" ht="18" customHeight="1">
      <c r="A137" s="15" t="s">
        <v>79</v>
      </c>
      <c r="C137" s="98" t="s">
        <v>63</v>
      </c>
      <c r="D137" s="15" t="s">
        <v>170</v>
      </c>
      <c r="E137" s="99">
        <v>5585</v>
      </c>
      <c r="F137" s="99"/>
      <c r="G137" s="100">
        <v>1401.35</v>
      </c>
      <c r="H137" s="101" t="e">
        <f>#REF!-G137</f>
        <v>#REF!</v>
      </c>
      <c r="I137" s="40">
        <v>2418</v>
      </c>
      <c r="J137" s="40">
        <v>2619</v>
      </c>
      <c r="K137" s="96">
        <v>1779</v>
      </c>
      <c r="L137" s="96">
        <v>1779</v>
      </c>
      <c r="M137" s="96">
        <f>L137-K137</f>
        <v>0</v>
      </c>
      <c r="N137" s="97"/>
    </row>
    <row r="138" spans="1:14" s="15" customFormat="1" ht="18" customHeight="1">
      <c r="A138" s="15" t="s">
        <v>80</v>
      </c>
      <c r="C138" s="98" t="s">
        <v>260</v>
      </c>
      <c r="D138" s="15" t="s">
        <v>261</v>
      </c>
      <c r="E138" s="99">
        <v>161</v>
      </c>
      <c r="F138" s="99"/>
      <c r="G138" s="100">
        <v>37.15</v>
      </c>
      <c r="H138" s="101" t="e">
        <f>#REF!-G138</f>
        <v>#REF!</v>
      </c>
      <c r="I138" s="40">
        <v>96</v>
      </c>
      <c r="J138" s="40">
        <v>96</v>
      </c>
      <c r="K138" s="96">
        <v>144</v>
      </c>
      <c r="L138" s="96">
        <v>144</v>
      </c>
      <c r="M138" s="96">
        <f aca="true" t="shared" si="10" ref="M138:M181">L138-K138</f>
        <v>0</v>
      </c>
      <c r="N138" s="97"/>
    </row>
    <row r="139" spans="1:14" s="15" customFormat="1" ht="18" customHeight="1">
      <c r="A139" s="15" t="s">
        <v>81</v>
      </c>
      <c r="C139" s="98" t="s">
        <v>262</v>
      </c>
      <c r="D139" s="15" t="s">
        <v>263</v>
      </c>
      <c r="E139" s="99">
        <v>3721</v>
      </c>
      <c r="F139" s="99"/>
      <c r="G139" s="100">
        <v>7044.5</v>
      </c>
      <c r="H139" s="101" t="e">
        <f>#REF!-G139</f>
        <v>#REF!</v>
      </c>
      <c r="I139" s="40">
        <v>2600</v>
      </c>
      <c r="J139" s="40">
        <v>460</v>
      </c>
      <c r="K139" s="96">
        <v>2600</v>
      </c>
      <c r="L139" s="96">
        <v>2600</v>
      </c>
      <c r="M139" s="96">
        <f t="shared" si="10"/>
        <v>0</v>
      </c>
      <c r="N139" s="97"/>
    </row>
    <row r="140" spans="1:14" s="15" customFormat="1" ht="18" customHeight="1">
      <c r="A140" s="15" t="s">
        <v>82</v>
      </c>
      <c r="C140" s="98" t="s">
        <v>65</v>
      </c>
      <c r="D140" s="15" t="s">
        <v>66</v>
      </c>
      <c r="E140" s="99">
        <v>700</v>
      </c>
      <c r="F140" s="99"/>
      <c r="G140" s="100">
        <v>250</v>
      </c>
      <c r="H140" s="101" t="e">
        <f>#REF!-G140</f>
        <v>#REF!</v>
      </c>
      <c r="I140" s="40">
        <v>0</v>
      </c>
      <c r="J140" s="40">
        <v>0</v>
      </c>
      <c r="K140" s="96">
        <v>150</v>
      </c>
      <c r="L140" s="96">
        <v>150</v>
      </c>
      <c r="M140" s="96">
        <f t="shared" si="10"/>
        <v>0</v>
      </c>
      <c r="N140" s="97"/>
    </row>
    <row r="141" spans="1:14" s="15" customFormat="1" ht="18" customHeight="1">
      <c r="A141" s="15" t="s">
        <v>83</v>
      </c>
      <c r="C141" s="98" t="s">
        <v>31</v>
      </c>
      <c r="D141" s="15" t="s">
        <v>307</v>
      </c>
      <c r="E141" s="99">
        <v>12492</v>
      </c>
      <c r="F141" s="99"/>
      <c r="G141" s="100">
        <v>7103.2</v>
      </c>
      <c r="H141" s="101" t="e">
        <f>#REF!-G141</f>
        <v>#REF!</v>
      </c>
      <c r="I141" s="40">
        <v>3600</v>
      </c>
      <c r="J141" s="40">
        <v>2030</v>
      </c>
      <c r="K141" s="96">
        <v>3500</v>
      </c>
      <c r="L141" s="96">
        <v>3500</v>
      </c>
      <c r="M141" s="96">
        <f t="shared" si="10"/>
        <v>0</v>
      </c>
      <c r="N141" s="97"/>
    </row>
    <row r="142" spans="1:14" s="15" customFormat="1" ht="18" customHeight="1">
      <c r="A142" s="15" t="s">
        <v>84</v>
      </c>
      <c r="C142" s="98" t="s">
        <v>113</v>
      </c>
      <c r="D142" s="15" t="s">
        <v>89</v>
      </c>
      <c r="E142" s="99">
        <v>20000</v>
      </c>
      <c r="F142" s="99"/>
      <c r="G142" s="100">
        <v>7430.19</v>
      </c>
      <c r="H142" s="101" t="e">
        <f>#REF!-G142</f>
        <v>#REF!</v>
      </c>
      <c r="I142" s="40">
        <v>18000</v>
      </c>
      <c r="J142" s="40">
        <v>17611</v>
      </c>
      <c r="K142" s="96">
        <v>15500</v>
      </c>
      <c r="L142" s="96">
        <v>37500</v>
      </c>
      <c r="M142" s="96">
        <f t="shared" si="10"/>
        <v>22000</v>
      </c>
      <c r="N142" s="97"/>
    </row>
    <row r="143" spans="1:14" s="15" customFormat="1" ht="18" customHeight="1">
      <c r="A143" s="15" t="s">
        <v>85</v>
      </c>
      <c r="C143" s="98" t="s">
        <v>90</v>
      </c>
      <c r="D143" s="15" t="s">
        <v>182</v>
      </c>
      <c r="E143" s="99">
        <v>40000</v>
      </c>
      <c r="F143" s="99"/>
      <c r="G143" s="100">
        <v>13400</v>
      </c>
      <c r="H143" s="101" t="e">
        <f>#REF!-G143</f>
        <v>#REF!</v>
      </c>
      <c r="I143" s="40">
        <v>8000</v>
      </c>
      <c r="J143" s="40">
        <v>8000</v>
      </c>
      <c r="K143" s="96">
        <f>SUM(J143)</f>
        <v>8000</v>
      </c>
      <c r="L143" s="96">
        <v>8000</v>
      </c>
      <c r="M143" s="96">
        <f t="shared" si="10"/>
        <v>0</v>
      </c>
      <c r="N143" s="97"/>
    </row>
    <row r="144" spans="1:14" s="15" customFormat="1" ht="18" customHeight="1">
      <c r="A144" s="15" t="s">
        <v>86</v>
      </c>
      <c r="C144" s="98" t="s">
        <v>91</v>
      </c>
      <c r="D144" s="15" t="s">
        <v>92</v>
      </c>
      <c r="E144" s="99">
        <v>500</v>
      </c>
      <c r="F144" s="99"/>
      <c r="G144" s="100">
        <v>0</v>
      </c>
      <c r="H144" s="101" t="e">
        <f>#REF!-G144</f>
        <v>#REF!</v>
      </c>
      <c r="I144" s="40">
        <v>0</v>
      </c>
      <c r="J144" s="40">
        <v>0</v>
      </c>
      <c r="K144" s="96">
        <f>SUM(J144)</f>
        <v>0</v>
      </c>
      <c r="L144" s="96">
        <v>0</v>
      </c>
      <c r="M144" s="96">
        <f t="shared" si="10"/>
        <v>0</v>
      </c>
      <c r="N144" s="97"/>
    </row>
    <row r="145" spans="1:14" s="15" customFormat="1" ht="18" customHeight="1">
      <c r="A145" s="15" t="s">
        <v>87</v>
      </c>
      <c r="C145" s="98" t="s">
        <v>102</v>
      </c>
      <c r="D145" s="15" t="s">
        <v>93</v>
      </c>
      <c r="E145" s="99">
        <v>16000</v>
      </c>
      <c r="F145" s="99"/>
      <c r="G145" s="100">
        <v>25318</v>
      </c>
      <c r="H145" s="101" t="e">
        <f>#REF!-G145</f>
        <v>#REF!</v>
      </c>
      <c r="I145" s="40">
        <v>3000</v>
      </c>
      <c r="J145" s="40">
        <v>3672</v>
      </c>
      <c r="K145" s="96">
        <v>3000</v>
      </c>
      <c r="L145" s="96">
        <v>3000</v>
      </c>
      <c r="M145" s="96">
        <f t="shared" si="10"/>
        <v>0</v>
      </c>
      <c r="N145" s="97"/>
    </row>
    <row r="146" spans="1:14" s="15" customFormat="1" ht="18" customHeight="1">
      <c r="A146" s="15" t="s">
        <v>291</v>
      </c>
      <c r="C146" s="98" t="s">
        <v>39</v>
      </c>
      <c r="D146" s="15" t="s">
        <v>58</v>
      </c>
      <c r="E146" s="99">
        <v>14000</v>
      </c>
      <c r="F146" s="99"/>
      <c r="G146" s="100">
        <v>8433.96</v>
      </c>
      <c r="H146" s="101" t="e">
        <f>#REF!-G146</f>
        <v>#REF!</v>
      </c>
      <c r="I146" s="96">
        <v>2000</v>
      </c>
      <c r="J146" s="96">
        <v>1200</v>
      </c>
      <c r="K146" s="96">
        <v>2000</v>
      </c>
      <c r="L146" s="96">
        <v>1200</v>
      </c>
      <c r="M146" s="96">
        <f t="shared" si="10"/>
        <v>-800</v>
      </c>
      <c r="N146" s="97"/>
    </row>
    <row r="147" spans="1:14" s="15" customFormat="1" ht="18" customHeight="1">
      <c r="A147" s="15" t="s">
        <v>292</v>
      </c>
      <c r="C147" s="98" t="s">
        <v>94</v>
      </c>
      <c r="D147" s="15" t="s">
        <v>95</v>
      </c>
      <c r="E147" s="99">
        <v>20000</v>
      </c>
      <c r="F147" s="99"/>
      <c r="G147" s="100">
        <v>10456.6</v>
      </c>
      <c r="H147" s="101" t="e">
        <f>#REF!-G147</f>
        <v>#REF!</v>
      </c>
      <c r="I147" s="40">
        <v>5000</v>
      </c>
      <c r="J147" s="40">
        <v>4095</v>
      </c>
      <c r="K147" s="96">
        <v>5000</v>
      </c>
      <c r="L147" s="96">
        <v>5000</v>
      </c>
      <c r="M147" s="96">
        <f t="shared" si="10"/>
        <v>0</v>
      </c>
      <c r="N147" s="97"/>
    </row>
    <row r="148" spans="1:14" s="15" customFormat="1" ht="18" customHeight="1">
      <c r="A148" s="15" t="s">
        <v>293</v>
      </c>
      <c r="C148" s="98" t="s">
        <v>96</v>
      </c>
      <c r="D148" s="15" t="s">
        <v>97</v>
      </c>
      <c r="E148" s="99">
        <v>15000</v>
      </c>
      <c r="F148" s="99"/>
      <c r="G148" s="100">
        <v>1354.46</v>
      </c>
      <c r="H148" s="101" t="e">
        <f>#REF!-G148</f>
        <v>#REF!</v>
      </c>
      <c r="I148" s="40">
        <v>8000</v>
      </c>
      <c r="J148" s="40">
        <v>7677</v>
      </c>
      <c r="K148" s="96">
        <v>8000</v>
      </c>
      <c r="L148" s="96">
        <v>8000</v>
      </c>
      <c r="M148" s="96">
        <f t="shared" si="10"/>
        <v>0</v>
      </c>
      <c r="N148" s="97"/>
    </row>
    <row r="149" spans="1:14" s="15" customFormat="1" ht="18" customHeight="1">
      <c r="A149" s="15" t="s">
        <v>50</v>
      </c>
      <c r="C149" s="98"/>
      <c r="D149" s="15" t="s">
        <v>115</v>
      </c>
      <c r="E149" s="99"/>
      <c r="F149" s="99"/>
      <c r="G149" s="100"/>
      <c r="H149" s="101"/>
      <c r="I149" s="40">
        <v>10000</v>
      </c>
      <c r="J149" s="40">
        <v>10000</v>
      </c>
      <c r="K149" s="96">
        <f>SUM(J149)</f>
        <v>10000</v>
      </c>
      <c r="L149" s="96">
        <v>10000</v>
      </c>
      <c r="M149" s="96">
        <f t="shared" si="10"/>
        <v>0</v>
      </c>
      <c r="N149" s="97"/>
    </row>
    <row r="150" spans="1:14" s="15" customFormat="1" ht="18" customHeight="1" thickBot="1">
      <c r="A150" s="15" t="s">
        <v>294</v>
      </c>
      <c r="C150" s="98" t="s">
        <v>183</v>
      </c>
      <c r="D150" s="15" t="s">
        <v>54</v>
      </c>
      <c r="E150" s="99">
        <v>2300</v>
      </c>
      <c r="F150" s="99"/>
      <c r="G150" s="100">
        <v>868.28</v>
      </c>
      <c r="H150" s="101" t="e">
        <f>#REF!-G150</f>
        <v>#REF!</v>
      </c>
      <c r="I150" s="42">
        <v>0</v>
      </c>
      <c r="J150" s="42">
        <v>0</v>
      </c>
      <c r="K150" s="102">
        <v>1000</v>
      </c>
      <c r="L150" s="102">
        <v>1000</v>
      </c>
      <c r="M150" s="102">
        <f t="shared" si="10"/>
        <v>0</v>
      </c>
      <c r="N150" s="103"/>
    </row>
    <row r="151" spans="1:14" ht="18" customHeight="1">
      <c r="A151" s="94" t="s">
        <v>98</v>
      </c>
      <c r="B151" s="45"/>
      <c r="C151" s="46"/>
      <c r="D151" s="15"/>
      <c r="E151" s="119">
        <f>SUM(E135:E150)</f>
        <v>188819</v>
      </c>
      <c r="F151" s="119"/>
      <c r="G151" s="91">
        <f aca="true" t="shared" si="11" ref="G151:L151">SUM(G135:G150)</f>
        <v>104738.2</v>
      </c>
      <c r="H151" s="92" t="e">
        <f t="shared" si="11"/>
        <v>#REF!</v>
      </c>
      <c r="I151" s="105">
        <f t="shared" si="11"/>
        <v>99314</v>
      </c>
      <c r="J151" s="105">
        <f t="shared" si="11"/>
        <v>97918</v>
      </c>
      <c r="K151" s="105">
        <f t="shared" si="11"/>
        <v>88048</v>
      </c>
      <c r="L151" s="105">
        <f t="shared" si="11"/>
        <v>109248</v>
      </c>
      <c r="M151" s="105">
        <f t="shared" si="10"/>
        <v>21200</v>
      </c>
      <c r="N151" s="106">
        <f>M151/J151</f>
        <v>0.2165076901080496</v>
      </c>
    </row>
    <row r="152" spans="9:13" ht="18" customHeight="1">
      <c r="I152" s="32"/>
      <c r="J152" s="41"/>
      <c r="K152" s="41"/>
      <c r="L152" s="41"/>
      <c r="M152" s="41"/>
    </row>
    <row r="153" spans="1:13" ht="18" customHeight="1">
      <c r="A153" s="94" t="s">
        <v>32</v>
      </c>
      <c r="B153" s="94"/>
      <c r="C153" s="95"/>
      <c r="D153" s="94" t="s">
        <v>122</v>
      </c>
      <c r="I153" s="32"/>
      <c r="J153" s="41"/>
      <c r="K153" s="41"/>
      <c r="L153" s="41"/>
      <c r="M153" s="41"/>
    </row>
    <row r="154" spans="1:14" s="15" customFormat="1" ht="18" customHeight="1">
      <c r="A154" s="32" t="s">
        <v>295</v>
      </c>
      <c r="B154" s="32"/>
      <c r="C154" s="33" t="s">
        <v>32</v>
      </c>
      <c r="D154" s="32" t="s">
        <v>142</v>
      </c>
      <c r="E154" s="36">
        <v>200</v>
      </c>
      <c r="F154" s="36"/>
      <c r="G154" s="37">
        <v>0</v>
      </c>
      <c r="H154" s="38" t="e">
        <f>#REF!-G154</f>
        <v>#REF!</v>
      </c>
      <c r="I154" s="40">
        <v>6532</v>
      </c>
      <c r="J154" s="40">
        <v>5237</v>
      </c>
      <c r="K154" s="96">
        <v>4500</v>
      </c>
      <c r="L154" s="96">
        <v>4000</v>
      </c>
      <c r="M154" s="96">
        <f t="shared" si="10"/>
        <v>-500</v>
      </c>
      <c r="N154" s="97"/>
    </row>
    <row r="155" spans="1:14" s="15" customFormat="1" ht="18" customHeight="1">
      <c r="A155" s="15" t="s">
        <v>132</v>
      </c>
      <c r="C155" s="98" t="s">
        <v>39</v>
      </c>
      <c r="D155" s="15" t="s">
        <v>58</v>
      </c>
      <c r="E155" s="99">
        <v>500</v>
      </c>
      <c r="F155" s="99"/>
      <c r="G155" s="100">
        <v>0</v>
      </c>
      <c r="H155" s="101" t="e">
        <f>#REF!-G155</f>
        <v>#REF!</v>
      </c>
      <c r="I155" s="40">
        <v>0</v>
      </c>
      <c r="J155" s="40">
        <v>0</v>
      </c>
      <c r="K155" s="96">
        <v>0</v>
      </c>
      <c r="L155" s="96">
        <v>0</v>
      </c>
      <c r="M155" s="96">
        <f t="shared" si="10"/>
        <v>0</v>
      </c>
      <c r="N155" s="97"/>
    </row>
    <row r="156" spans="1:14" s="15" customFormat="1" ht="18" customHeight="1" thickBot="1">
      <c r="A156" s="15" t="s">
        <v>133</v>
      </c>
      <c r="C156" s="98" t="s">
        <v>53</v>
      </c>
      <c r="D156" s="15" t="s">
        <v>54</v>
      </c>
      <c r="E156" s="99"/>
      <c r="F156" s="99">
        <v>0</v>
      </c>
      <c r="G156" s="100"/>
      <c r="H156" s="101"/>
      <c r="I156" s="42">
        <v>0</v>
      </c>
      <c r="J156" s="42">
        <v>0</v>
      </c>
      <c r="K156" s="102">
        <v>0</v>
      </c>
      <c r="L156" s="102">
        <v>500</v>
      </c>
      <c r="M156" s="102">
        <f t="shared" si="10"/>
        <v>500</v>
      </c>
      <c r="N156" s="103"/>
    </row>
    <row r="157" spans="1:14" ht="18" customHeight="1">
      <c r="A157" s="94" t="s">
        <v>123</v>
      </c>
      <c r="B157" s="45"/>
      <c r="C157" s="46"/>
      <c r="D157" s="15"/>
      <c r="E157" s="119">
        <f>SUM(E154:E155)</f>
        <v>700</v>
      </c>
      <c r="F157" s="119"/>
      <c r="G157" s="91">
        <f>SUM(G154:G155)</f>
        <v>0</v>
      </c>
      <c r="H157" s="92" t="e">
        <f>SUM(H154:H155)</f>
        <v>#REF!</v>
      </c>
      <c r="I157" s="105">
        <f>SUM(I154:I156)</f>
        <v>6532</v>
      </c>
      <c r="J157" s="105">
        <f>SUM(J154:J156)</f>
        <v>5237</v>
      </c>
      <c r="K157" s="105">
        <f>SUM(K154:K156)</f>
        <v>4500</v>
      </c>
      <c r="L157" s="105">
        <f>SUM(L154:L156)</f>
        <v>4500</v>
      </c>
      <c r="M157" s="105">
        <f t="shared" si="10"/>
        <v>0</v>
      </c>
      <c r="N157" s="106">
        <f>M157/J157</f>
        <v>0</v>
      </c>
    </row>
    <row r="158" spans="10:13" ht="18" customHeight="1">
      <c r="J158" s="41"/>
      <c r="K158" s="41"/>
      <c r="L158" s="41"/>
      <c r="M158" s="41"/>
    </row>
    <row r="159" spans="1:13" ht="18" customHeight="1">
      <c r="A159" s="94" t="s">
        <v>124</v>
      </c>
      <c r="B159" s="94"/>
      <c r="C159" s="95"/>
      <c r="D159" s="94" t="s">
        <v>125</v>
      </c>
      <c r="J159" s="41"/>
      <c r="K159" s="41"/>
      <c r="L159" s="41"/>
      <c r="M159" s="41"/>
    </row>
    <row r="160" spans="1:14" s="15" customFormat="1" ht="18" customHeight="1">
      <c r="A160" s="32" t="s">
        <v>134</v>
      </c>
      <c r="B160" s="32"/>
      <c r="C160" s="33" t="s">
        <v>255</v>
      </c>
      <c r="D160" s="32" t="s">
        <v>107</v>
      </c>
      <c r="E160" s="36">
        <v>63777</v>
      </c>
      <c r="F160" s="36"/>
      <c r="G160" s="37">
        <v>24430.64</v>
      </c>
      <c r="H160" s="38" t="e">
        <f>#REF!-G160</f>
        <v>#REF!</v>
      </c>
      <c r="I160" s="40">
        <v>22655</v>
      </c>
      <c r="J160" s="40">
        <v>20722</v>
      </c>
      <c r="K160" s="96">
        <v>21990</v>
      </c>
      <c r="L160" s="96">
        <v>21990</v>
      </c>
      <c r="M160" s="96">
        <f t="shared" si="10"/>
        <v>0</v>
      </c>
      <c r="N160" s="97"/>
    </row>
    <row r="161" spans="1:14" s="15" customFormat="1" ht="18" customHeight="1">
      <c r="A161" s="15" t="s">
        <v>135</v>
      </c>
      <c r="C161" s="98" t="s">
        <v>257</v>
      </c>
      <c r="D161" s="15" t="s">
        <v>148</v>
      </c>
      <c r="E161" s="99">
        <v>4000</v>
      </c>
      <c r="F161" s="99"/>
      <c r="G161" s="100">
        <v>0</v>
      </c>
      <c r="H161" s="101" t="e">
        <f>#REF!-G161</f>
        <v>#REF!</v>
      </c>
      <c r="I161" s="40">
        <v>1000</v>
      </c>
      <c r="J161" s="40">
        <v>92</v>
      </c>
      <c r="K161" s="96">
        <v>500</v>
      </c>
      <c r="L161" s="96">
        <v>500</v>
      </c>
      <c r="M161" s="96">
        <f t="shared" si="10"/>
        <v>0</v>
      </c>
      <c r="N161" s="97"/>
    </row>
    <row r="162" spans="1:14" s="15" customFormat="1" ht="18" customHeight="1">
      <c r="A162" s="15" t="s">
        <v>136</v>
      </c>
      <c r="C162" s="98" t="s">
        <v>258</v>
      </c>
      <c r="D162" s="15" t="s">
        <v>149</v>
      </c>
      <c r="E162" s="99">
        <v>10796</v>
      </c>
      <c r="F162" s="99"/>
      <c r="G162" s="100">
        <v>9521.78</v>
      </c>
      <c r="H162" s="101" t="e">
        <f>#REF!-G162</f>
        <v>#REF!</v>
      </c>
      <c r="I162" s="40">
        <v>5600</v>
      </c>
      <c r="J162" s="40">
        <v>6081</v>
      </c>
      <c r="K162" s="96">
        <v>6024</v>
      </c>
      <c r="L162" s="96">
        <v>6024</v>
      </c>
      <c r="M162" s="96">
        <f t="shared" si="10"/>
        <v>0</v>
      </c>
      <c r="N162" s="97"/>
    </row>
    <row r="163" spans="1:14" s="15" customFormat="1" ht="18" customHeight="1">
      <c r="A163" s="15" t="s">
        <v>137</v>
      </c>
      <c r="C163" s="98" t="s">
        <v>63</v>
      </c>
      <c r="D163" s="15" t="s">
        <v>170</v>
      </c>
      <c r="E163" s="99">
        <v>3954</v>
      </c>
      <c r="F163" s="99"/>
      <c r="G163" s="100">
        <v>1738.04</v>
      </c>
      <c r="H163" s="101" t="e">
        <f>#REF!-G163</f>
        <v>#REF!</v>
      </c>
      <c r="I163" s="40">
        <v>1733</v>
      </c>
      <c r="J163" s="40">
        <v>1562</v>
      </c>
      <c r="K163" s="96">
        <v>1645</v>
      </c>
      <c r="L163" s="96">
        <v>1685</v>
      </c>
      <c r="M163" s="96">
        <f t="shared" si="10"/>
        <v>40</v>
      </c>
      <c r="N163" s="97"/>
    </row>
    <row r="164" spans="1:14" s="15" customFormat="1" ht="18" customHeight="1">
      <c r="A164" s="15" t="s">
        <v>138</v>
      </c>
      <c r="C164" s="98" t="s">
        <v>260</v>
      </c>
      <c r="D164" s="15" t="s">
        <v>261</v>
      </c>
      <c r="E164" s="99">
        <v>144</v>
      </c>
      <c r="F164" s="99"/>
      <c r="G164" s="100">
        <v>129.31</v>
      </c>
      <c r="H164" s="101" t="e">
        <f>#REF!-G164</f>
        <v>#REF!</v>
      </c>
      <c r="I164" s="40">
        <v>96</v>
      </c>
      <c r="J164" s="40">
        <v>96</v>
      </c>
      <c r="K164" s="96">
        <v>144</v>
      </c>
      <c r="L164" s="96">
        <v>144</v>
      </c>
      <c r="M164" s="96">
        <f t="shared" si="10"/>
        <v>0</v>
      </c>
      <c r="N164" s="97"/>
    </row>
    <row r="165" spans="1:14" s="15" customFormat="1" ht="18" customHeight="1">
      <c r="A165" s="15" t="s">
        <v>139</v>
      </c>
      <c r="C165" s="98" t="s">
        <v>262</v>
      </c>
      <c r="D165" s="15" t="s">
        <v>263</v>
      </c>
      <c r="E165" s="99">
        <v>6809</v>
      </c>
      <c r="F165" s="99"/>
      <c r="G165" s="100">
        <v>6432.13</v>
      </c>
      <c r="H165" s="101" t="e">
        <f>#REF!-G165</f>
        <v>#REF!</v>
      </c>
      <c r="I165" s="40">
        <v>1292</v>
      </c>
      <c r="J165" s="40">
        <v>460</v>
      </c>
      <c r="K165" s="96">
        <v>1000</v>
      </c>
      <c r="L165" s="96">
        <v>975</v>
      </c>
      <c r="M165" s="96">
        <f t="shared" si="10"/>
        <v>-25</v>
      </c>
      <c r="N165" s="97"/>
    </row>
    <row r="166" spans="1:14" s="15" customFormat="1" ht="18" customHeight="1">
      <c r="A166" s="15" t="s">
        <v>140</v>
      </c>
      <c r="C166" s="98" t="s">
        <v>31</v>
      </c>
      <c r="D166" s="15" t="s">
        <v>190</v>
      </c>
      <c r="E166" s="99">
        <v>500</v>
      </c>
      <c r="F166" s="99"/>
      <c r="G166" s="100">
        <v>94</v>
      </c>
      <c r="H166" s="101" t="e">
        <f>#REF!-G166</f>
        <v>#REF!</v>
      </c>
      <c r="I166" s="40">
        <v>55800</v>
      </c>
      <c r="J166" s="40">
        <v>43712</v>
      </c>
      <c r="K166" s="96">
        <v>45800</v>
      </c>
      <c r="L166" s="96">
        <v>48090</v>
      </c>
      <c r="M166" s="96">
        <f t="shared" si="10"/>
        <v>2290</v>
      </c>
      <c r="N166" s="97"/>
    </row>
    <row r="167" spans="1:14" s="15" customFormat="1" ht="18" customHeight="1">
      <c r="A167" s="15" t="s">
        <v>158</v>
      </c>
      <c r="C167" s="98" t="s">
        <v>129</v>
      </c>
      <c r="D167" s="15" t="s">
        <v>150</v>
      </c>
      <c r="E167" s="99">
        <v>12000</v>
      </c>
      <c r="F167" s="99"/>
      <c r="G167" s="100">
        <v>1012.89</v>
      </c>
      <c r="H167" s="101" t="e">
        <f>#REF!-G167</f>
        <v>#REF!</v>
      </c>
      <c r="I167" s="40">
        <v>2500</v>
      </c>
      <c r="J167" s="40">
        <v>3754</v>
      </c>
      <c r="K167" s="96">
        <v>3000</v>
      </c>
      <c r="L167" s="96">
        <v>3500</v>
      </c>
      <c r="M167" s="96">
        <f t="shared" si="10"/>
        <v>500</v>
      </c>
      <c r="N167" s="97"/>
    </row>
    <row r="168" spans="1:14" s="15" customFormat="1" ht="18" customHeight="1">
      <c r="A168" s="15" t="s">
        <v>159</v>
      </c>
      <c r="C168" s="98" t="s">
        <v>126</v>
      </c>
      <c r="D168" s="15" t="s">
        <v>191</v>
      </c>
      <c r="E168" s="99">
        <v>2500</v>
      </c>
      <c r="F168" s="99"/>
      <c r="G168" s="100">
        <v>0</v>
      </c>
      <c r="H168" s="101" t="e">
        <f>#REF!-G168</f>
        <v>#REF!</v>
      </c>
      <c r="I168" s="40">
        <v>1200</v>
      </c>
      <c r="J168" s="40">
        <v>514</v>
      </c>
      <c r="K168" s="96">
        <v>600</v>
      </c>
      <c r="L168" s="96">
        <v>600</v>
      </c>
      <c r="M168" s="96">
        <f t="shared" si="10"/>
        <v>0</v>
      </c>
      <c r="N168" s="97"/>
    </row>
    <row r="169" spans="1:14" s="15" customFormat="1" ht="18" customHeight="1">
      <c r="A169" s="15" t="s">
        <v>71</v>
      </c>
      <c r="C169" s="98" t="s">
        <v>94</v>
      </c>
      <c r="D169" s="15" t="s">
        <v>95</v>
      </c>
      <c r="E169" s="99"/>
      <c r="F169" s="99"/>
      <c r="G169" s="100"/>
      <c r="H169" s="101"/>
      <c r="I169" s="101">
        <v>0</v>
      </c>
      <c r="J169" s="40">
        <v>0</v>
      </c>
      <c r="K169" s="96">
        <v>350</v>
      </c>
      <c r="L169" s="96">
        <v>350</v>
      </c>
      <c r="M169" s="96">
        <f t="shared" si="10"/>
        <v>0</v>
      </c>
      <c r="N169" s="97"/>
    </row>
    <row r="170" spans="1:14" s="15" customFormat="1" ht="18" customHeight="1">
      <c r="A170" s="15" t="s">
        <v>160</v>
      </c>
      <c r="C170" s="98" t="s">
        <v>127</v>
      </c>
      <c r="D170" s="15" t="s">
        <v>141</v>
      </c>
      <c r="E170" s="99">
        <v>12000</v>
      </c>
      <c r="F170" s="99"/>
      <c r="G170" s="100">
        <v>2545.21</v>
      </c>
      <c r="H170" s="101" t="e">
        <f>#REF!-G170</f>
        <v>#REF!</v>
      </c>
      <c r="I170" s="40">
        <v>3200</v>
      </c>
      <c r="J170" s="40">
        <v>3612</v>
      </c>
      <c r="K170" s="96">
        <v>4500</v>
      </c>
      <c r="L170" s="96">
        <v>4500</v>
      </c>
      <c r="M170" s="96">
        <f t="shared" si="10"/>
        <v>0</v>
      </c>
      <c r="N170" s="97"/>
    </row>
    <row r="171" spans="1:14" s="15" customFormat="1" ht="18" customHeight="1" thickBot="1">
      <c r="A171" s="15" t="s">
        <v>116</v>
      </c>
      <c r="C171" s="98" t="s">
        <v>184</v>
      </c>
      <c r="D171" s="15" t="s">
        <v>151</v>
      </c>
      <c r="E171" s="99">
        <v>43995</v>
      </c>
      <c r="F171" s="99"/>
      <c r="G171" s="100">
        <v>59086</v>
      </c>
      <c r="H171" s="101" t="e">
        <f>#REF!-G171</f>
        <v>#REF!</v>
      </c>
      <c r="I171" s="120">
        <v>0</v>
      </c>
      <c r="J171" s="42">
        <v>0</v>
      </c>
      <c r="K171" s="102">
        <v>0</v>
      </c>
      <c r="L171" s="102">
        <v>0</v>
      </c>
      <c r="M171" s="102">
        <f t="shared" si="10"/>
        <v>0</v>
      </c>
      <c r="N171" s="103"/>
    </row>
    <row r="172" spans="1:14" ht="18" customHeight="1">
      <c r="A172" s="94" t="s">
        <v>128</v>
      </c>
      <c r="B172" s="45"/>
      <c r="C172" s="46"/>
      <c r="D172" s="15"/>
      <c r="E172" s="119">
        <f>SUM(E160:E171)</f>
        <v>160475</v>
      </c>
      <c r="F172" s="119"/>
      <c r="G172" s="91">
        <f aca="true" t="shared" si="12" ref="G172:M172">SUM(G160:G171)</f>
        <v>104990</v>
      </c>
      <c r="H172" s="92" t="e">
        <f t="shared" si="12"/>
        <v>#REF!</v>
      </c>
      <c r="I172" s="105">
        <f t="shared" si="12"/>
        <v>95076</v>
      </c>
      <c r="J172" s="105">
        <f t="shared" si="12"/>
        <v>80605</v>
      </c>
      <c r="K172" s="105">
        <f t="shared" si="12"/>
        <v>85553</v>
      </c>
      <c r="L172" s="105">
        <f t="shared" si="12"/>
        <v>88358</v>
      </c>
      <c r="M172" s="105">
        <f t="shared" si="12"/>
        <v>2805</v>
      </c>
      <c r="N172" s="106">
        <f>M172/J172</f>
        <v>0.034799330066373056</v>
      </c>
    </row>
    <row r="173" spans="10:13" ht="18" customHeight="1">
      <c r="J173" s="41"/>
      <c r="K173" s="41"/>
      <c r="L173" s="41"/>
      <c r="M173" s="41"/>
    </row>
    <row r="174" spans="1:13" ht="18" customHeight="1">
      <c r="A174" s="94"/>
      <c r="D174" s="94" t="s">
        <v>143</v>
      </c>
      <c r="I174" s="32"/>
      <c r="K174" s="41"/>
      <c r="L174" s="41"/>
      <c r="M174" s="41"/>
    </row>
    <row r="175" spans="4:14" ht="18" customHeight="1" thickBot="1">
      <c r="D175" s="32" t="s">
        <v>146</v>
      </c>
      <c r="I175" s="43">
        <v>344778</v>
      </c>
      <c r="J175" s="43">
        <v>337341</v>
      </c>
      <c r="K175" s="43">
        <v>328935</v>
      </c>
      <c r="L175" s="43">
        <v>296120</v>
      </c>
      <c r="M175" s="43">
        <f t="shared" si="10"/>
        <v>-32815</v>
      </c>
      <c r="N175" s="44"/>
    </row>
    <row r="176" spans="9:14" ht="18" customHeight="1">
      <c r="I176" s="105">
        <f>SUM(I175)</f>
        <v>344778</v>
      </c>
      <c r="J176" s="105">
        <f>J175</f>
        <v>337341</v>
      </c>
      <c r="K176" s="105">
        <f>SUM(K175)</f>
        <v>328935</v>
      </c>
      <c r="L176" s="105">
        <f>L175</f>
        <v>296120</v>
      </c>
      <c r="M176" s="105">
        <f t="shared" si="10"/>
        <v>-32815</v>
      </c>
      <c r="N176" s="106">
        <f>M176/J176</f>
        <v>-0.09727545717834477</v>
      </c>
    </row>
    <row r="177" spans="9:13" ht="18" customHeight="1">
      <c r="I177" s="105"/>
      <c r="J177" s="105"/>
      <c r="K177" s="41"/>
      <c r="L177" s="41"/>
      <c r="M177" s="41"/>
    </row>
    <row r="178" spans="4:13" ht="18" customHeight="1">
      <c r="D178" s="94" t="s">
        <v>69</v>
      </c>
      <c r="I178" s="105"/>
      <c r="J178" s="105"/>
      <c r="K178" s="41"/>
      <c r="L178" s="41"/>
      <c r="M178" s="41"/>
    </row>
    <row r="179" spans="3:14" ht="18" customHeight="1">
      <c r="C179" s="66" t="s">
        <v>70</v>
      </c>
      <c r="I179" s="105">
        <v>17800</v>
      </c>
      <c r="J179" s="105">
        <v>0</v>
      </c>
      <c r="K179" s="105">
        <v>15500</v>
      </c>
      <c r="L179" s="105">
        <v>10000</v>
      </c>
      <c r="M179" s="105">
        <f>L179-K179</f>
        <v>-5500</v>
      </c>
      <c r="N179" s="106">
        <f>M179/K179</f>
        <v>-0.3548387096774194</v>
      </c>
    </row>
    <row r="180" spans="9:13" ht="18" customHeight="1">
      <c r="I180" s="105"/>
      <c r="J180" s="105"/>
      <c r="K180" s="41"/>
      <c r="L180" s="41"/>
      <c r="M180" s="41"/>
    </row>
    <row r="181" spans="1:14" ht="18" customHeight="1">
      <c r="A181" s="94" t="s">
        <v>130</v>
      </c>
      <c r="E181" s="36" t="e">
        <f>E14+E33+#REF!+#REF!+#REF!+E38+E42+E94+#REF!+#REF!+#REF!+E151+E157+E172</f>
        <v>#REF!</v>
      </c>
      <c r="F181" s="36"/>
      <c r="G181" s="121" t="e">
        <f>G172+G157+G151+#REF!+G102+G118+G94+G42+G38+#REF!+#REF!+#REF!+G33+G14</f>
        <v>#REF!</v>
      </c>
      <c r="H181" s="121" t="e">
        <f>H172+H157+H151+#REF!+H102+H118+H94+H42+H38+#REF!+#REF!+#REF!+H33+H14</f>
        <v>#REF!</v>
      </c>
      <c r="I181" s="105">
        <f>I179+I176+I172+I157+I151+I132+I118+I102+I94+I84+I78+I74+I69+I49+I33+I14</f>
        <v>917623</v>
      </c>
      <c r="J181" s="105">
        <f>J179+J176+J172+J157+J151+J132+J118+J102+J94+J84+J78+J74+J69+J49+J33+J14</f>
        <v>843284</v>
      </c>
      <c r="K181" s="105">
        <f>K179+K176+K172+K157+K151+K132+K118+K102+K94+K84+K78+K74+K69+K49+K33+K14</f>
        <v>904261</v>
      </c>
      <c r="L181" s="105">
        <f>L179+L176+L172+L157+L151+L132+L118+L102+L94+L84+L78+L74+L69+L49+L33+L14</f>
        <v>892170</v>
      </c>
      <c r="M181" s="105">
        <f t="shared" si="10"/>
        <v>-12091</v>
      </c>
      <c r="N181" s="106">
        <f>M181/J181</f>
        <v>-0.014337992894445999</v>
      </c>
    </row>
    <row r="182" spans="6:9" ht="18" customHeight="1">
      <c r="F182" s="39"/>
      <c r="G182" s="39"/>
      <c r="H182" s="39"/>
      <c r="I182" s="122"/>
    </row>
    <row r="183" spans="6:9" ht="18" customHeight="1">
      <c r="F183" s="39"/>
      <c r="G183" s="39"/>
      <c r="H183" s="39"/>
      <c r="I183" s="41"/>
    </row>
    <row r="184" spans="6:8" ht="18" customHeight="1">
      <c r="F184" s="39"/>
      <c r="G184" s="39"/>
      <c r="H184" s="39"/>
    </row>
    <row r="185" spans="6:8" ht="18" customHeight="1">
      <c r="F185" s="39"/>
      <c r="G185" s="39"/>
      <c r="H185" s="39"/>
    </row>
    <row r="186" spans="6:8" ht="18" customHeight="1">
      <c r="F186" s="39"/>
      <c r="G186" s="39"/>
      <c r="H186" s="39"/>
    </row>
    <row r="187" spans="6:8" ht="18" customHeight="1">
      <c r="F187" s="39"/>
      <c r="G187" s="39"/>
      <c r="H187" s="39"/>
    </row>
    <row r="188" spans="6:8" ht="18" customHeight="1">
      <c r="F188" s="39"/>
      <c r="G188" s="39"/>
      <c r="H188" s="39"/>
    </row>
    <row r="189" spans="6:8" ht="18" customHeight="1">
      <c r="F189" s="39"/>
      <c r="G189" s="39"/>
      <c r="H189" s="39"/>
    </row>
    <row r="190" spans="6:8" ht="18" customHeight="1">
      <c r="F190" s="39"/>
      <c r="G190" s="39"/>
      <c r="H190" s="39"/>
    </row>
    <row r="191" spans="6:8" ht="18" customHeight="1">
      <c r="F191" s="39"/>
      <c r="G191" s="39"/>
      <c r="H191" s="39"/>
    </row>
    <row r="192" spans="6:9" ht="18" customHeight="1">
      <c r="F192" s="39"/>
      <c r="G192" s="39"/>
      <c r="H192" s="39"/>
      <c r="I192" s="41"/>
    </row>
    <row r="193" spans="6:9" ht="18" customHeight="1">
      <c r="F193" s="39"/>
      <c r="G193" s="39"/>
      <c r="H193" s="39"/>
      <c r="I193" s="39"/>
    </row>
    <row r="194" spans="6:9" ht="18" customHeight="1">
      <c r="F194" s="39"/>
      <c r="G194" s="39"/>
      <c r="H194" s="39"/>
      <c r="I194" s="32"/>
    </row>
    <row r="195" spans="6:9" ht="18" customHeight="1">
      <c r="F195" s="39"/>
      <c r="G195" s="39"/>
      <c r="H195" s="39"/>
      <c r="I195" s="32"/>
    </row>
    <row r="196" spans="6:9" ht="18" customHeight="1">
      <c r="F196" s="39"/>
      <c r="G196" s="39"/>
      <c r="H196" s="39"/>
      <c r="I196" s="32"/>
    </row>
    <row r="197" spans="6:9" ht="18" customHeight="1">
      <c r="F197" s="39"/>
      <c r="G197" s="39"/>
      <c r="H197" s="39"/>
      <c r="I197" s="32"/>
    </row>
    <row r="198" spans="6:9" ht="18" customHeight="1">
      <c r="F198" s="39"/>
      <c r="G198" s="39"/>
      <c r="H198" s="39"/>
      <c r="I198" s="39"/>
    </row>
    <row r="199" spans="6:9" ht="18" customHeight="1">
      <c r="F199" s="39"/>
      <c r="G199" s="39"/>
      <c r="H199" s="39"/>
      <c r="I199" s="39"/>
    </row>
  </sheetData>
  <sheetProtection/>
  <mergeCells count="32">
    <mergeCell ref="A94:D94"/>
    <mergeCell ref="A90:B90"/>
    <mergeCell ref="A91:B91"/>
    <mergeCell ref="A92:B92"/>
    <mergeCell ref="A93:B93"/>
    <mergeCell ref="A84:C84"/>
    <mergeCell ref="A87:B87"/>
    <mergeCell ref="A88:B88"/>
    <mergeCell ref="A89:B89"/>
    <mergeCell ref="A81:B81"/>
    <mergeCell ref="A82:B82"/>
    <mergeCell ref="A83:B83"/>
    <mergeCell ref="A68:B68"/>
    <mergeCell ref="A69:D69"/>
    <mergeCell ref="A72:B72"/>
    <mergeCell ref="A73:B73"/>
    <mergeCell ref="A74:D74"/>
    <mergeCell ref="A77:B77"/>
    <mergeCell ref="A78:D78"/>
    <mergeCell ref="A62:B62"/>
    <mergeCell ref="A67:B67"/>
    <mergeCell ref="A63:B63"/>
    <mergeCell ref="A64:B64"/>
    <mergeCell ref="A65:B65"/>
    <mergeCell ref="A53:B53"/>
    <mergeCell ref="A54:B54"/>
    <mergeCell ref="A55:B55"/>
    <mergeCell ref="A56:B56"/>
    <mergeCell ref="A57:B57"/>
    <mergeCell ref="A58:B58"/>
    <mergeCell ref="A59:B59"/>
    <mergeCell ref="A60:B60"/>
  </mergeCells>
  <printOptions/>
  <pageMargins left="0.5" right="0" top="1" bottom="1" header="0.5" footer="0.5"/>
  <pageSetup fitToHeight="4" fitToWidth="1" horizontalDpi="600" verticalDpi="600" orientation="portrait" scale="45"/>
  <headerFooter alignWithMargins="0">
    <oddFooter>&amp;CPage &amp;P</oddFooter>
  </headerFooter>
  <rowBreaks count="2" manualBreakCount="2">
    <brk id="50" max="11" man="1"/>
    <brk id="1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0"/>
  <sheetViews>
    <sheetView tabSelected="1" zoomScaleSheetLayoutView="75" zoomScalePageLayoutView="0" workbookViewId="0" topLeftCell="A1">
      <selection activeCell="K14" sqref="K14"/>
    </sheetView>
  </sheetViews>
  <sheetFormatPr defaultColWidth="11.421875" defaultRowHeight="12.75"/>
  <cols>
    <col min="1" max="1" width="36.28125" style="1" customWidth="1"/>
    <col min="2" max="2" width="4.7109375" style="1" customWidth="1"/>
    <col min="3" max="3" width="0.13671875" style="3" customWidth="1"/>
    <col min="4" max="7" width="21.140625" style="1" customWidth="1"/>
    <col min="8" max="8" width="3.00390625" style="1" hidden="1" customWidth="1"/>
    <col min="9" max="9" width="11.421875" style="115" customWidth="1"/>
    <col min="10" max="10" width="9.140625" style="1" customWidth="1"/>
    <col min="11" max="11" width="8.421875" style="1" bestFit="1" customWidth="1"/>
    <col min="12" max="12" width="16.421875" style="1" customWidth="1"/>
    <col min="13" max="14" width="9.140625" style="1" customWidth="1"/>
    <col min="15" max="15" width="9.28125" style="1" bestFit="1" customWidth="1"/>
    <col min="16" max="16384" width="9.140625" style="1" customWidth="1"/>
  </cols>
  <sheetData>
    <row r="1" spans="2:6" ht="18">
      <c r="B1" s="2"/>
      <c r="E1" s="4" t="s">
        <v>145</v>
      </c>
      <c r="F1" s="4"/>
    </row>
    <row r="2" spans="2:6" ht="18">
      <c r="B2" s="2"/>
      <c r="E2" s="69" t="s">
        <v>17</v>
      </c>
      <c r="F2" s="69"/>
    </row>
    <row r="3" spans="2:6" ht="18">
      <c r="B3" s="2"/>
      <c r="E3" s="69"/>
      <c r="F3" s="69"/>
    </row>
    <row r="4" spans="2:6" ht="18">
      <c r="B4" s="2"/>
      <c r="E4" s="4" t="s">
        <v>72</v>
      </c>
      <c r="F4" s="69" t="s">
        <v>20</v>
      </c>
    </row>
    <row r="5" spans="1:6" ht="18">
      <c r="A5" s="2"/>
      <c r="B5" s="2"/>
      <c r="D5" s="69" t="s">
        <v>19</v>
      </c>
      <c r="E5" s="69" t="s">
        <v>209</v>
      </c>
      <c r="F5" s="69" t="s">
        <v>21</v>
      </c>
    </row>
    <row r="6" spans="1:9" ht="18">
      <c r="A6" s="1" t="s">
        <v>231</v>
      </c>
      <c r="C6" s="5"/>
      <c r="D6" s="2" t="s">
        <v>120</v>
      </c>
      <c r="E6" s="4" t="s">
        <v>266</v>
      </c>
      <c r="F6" s="69" t="s">
        <v>211</v>
      </c>
      <c r="G6" s="69" t="s">
        <v>302</v>
      </c>
      <c r="I6" s="132" t="s">
        <v>18</v>
      </c>
    </row>
    <row r="7" spans="1:12" ht="18">
      <c r="A7" s="6"/>
      <c r="B7" s="6"/>
      <c r="C7" s="7"/>
      <c r="D7" s="6"/>
      <c r="E7" s="6"/>
      <c r="F7" s="6"/>
      <c r="G7" s="6"/>
      <c r="H7" s="6"/>
      <c r="I7" s="133"/>
      <c r="J7" s="6"/>
      <c r="K7" s="6"/>
      <c r="L7" s="6"/>
    </row>
    <row r="8" spans="1:12" ht="18.75" thickBot="1">
      <c r="A8" s="6" t="s">
        <v>232</v>
      </c>
      <c r="B8" s="6"/>
      <c r="C8" s="7"/>
      <c r="D8" s="8">
        <v>0</v>
      </c>
      <c r="E8" s="8">
        <v>22800</v>
      </c>
      <c r="F8" s="8">
        <v>35500</v>
      </c>
      <c r="G8" s="8">
        <f>F8-E8</f>
        <v>12700</v>
      </c>
      <c r="H8" s="6"/>
      <c r="I8" s="134"/>
      <c r="J8" s="6"/>
      <c r="K8" s="6"/>
      <c r="L8" s="6"/>
    </row>
    <row r="9" spans="1:12" ht="18.75" thickBot="1">
      <c r="A9" s="6" t="s">
        <v>233</v>
      </c>
      <c r="B9" s="6"/>
      <c r="C9" s="7"/>
      <c r="D9" s="8">
        <v>0</v>
      </c>
      <c r="E9" s="8">
        <v>0</v>
      </c>
      <c r="F9" s="8">
        <v>0</v>
      </c>
      <c r="G9" s="8">
        <f>F9-E9</f>
        <v>0</v>
      </c>
      <c r="H9" s="6"/>
      <c r="I9" s="134"/>
      <c r="J9" s="6"/>
      <c r="K9" s="6"/>
      <c r="L9" s="6"/>
    </row>
    <row r="10" spans="1:12" ht="18.75" thickBot="1">
      <c r="A10" s="126" t="s">
        <v>236</v>
      </c>
      <c r="B10" s="126"/>
      <c r="C10" s="127"/>
      <c r="D10" s="128">
        <v>0</v>
      </c>
      <c r="E10" s="128">
        <v>0</v>
      </c>
      <c r="F10" s="128">
        <v>0</v>
      </c>
      <c r="G10" s="128">
        <f>F10-E10</f>
        <v>0</v>
      </c>
      <c r="H10" s="126"/>
      <c r="I10" s="134"/>
      <c r="J10" s="126"/>
      <c r="K10" s="126"/>
      <c r="L10" s="6"/>
    </row>
    <row r="11" spans="1:12" s="11" customFormat="1" ht="18.75" thickBot="1">
      <c r="A11" s="129" t="s">
        <v>234</v>
      </c>
      <c r="B11" s="9"/>
      <c r="C11" s="130"/>
      <c r="D11" s="131">
        <v>190199</v>
      </c>
      <c r="E11" s="131">
        <v>188183</v>
      </c>
      <c r="F11" s="131">
        <v>164132</v>
      </c>
      <c r="G11" s="131">
        <f>F11-E11</f>
        <v>-24051</v>
      </c>
      <c r="H11" s="9"/>
      <c r="I11" s="134"/>
      <c r="J11" s="9"/>
      <c r="K11" s="9"/>
      <c r="L11" s="9"/>
    </row>
    <row r="12" spans="1:12" s="11" customFormat="1" ht="18.75" thickBot="1">
      <c r="A12" s="73" t="s">
        <v>88</v>
      </c>
      <c r="B12" s="71"/>
      <c r="C12" s="10"/>
      <c r="D12" s="72">
        <v>0</v>
      </c>
      <c r="E12" s="72">
        <v>0</v>
      </c>
      <c r="F12" s="72">
        <v>3649</v>
      </c>
      <c r="G12" s="72">
        <f>F12-E12</f>
        <v>3649</v>
      </c>
      <c r="H12" s="71"/>
      <c r="I12" s="134"/>
      <c r="J12" s="9"/>
      <c r="K12" s="9"/>
      <c r="L12" s="9"/>
    </row>
    <row r="13" spans="1:12" ht="18.75" thickBot="1">
      <c r="A13" s="75" t="s">
        <v>240</v>
      </c>
      <c r="B13" s="12"/>
      <c r="C13" s="13"/>
      <c r="D13" s="70">
        <f>SUM(D8:D12)</f>
        <v>190199</v>
      </c>
      <c r="E13" s="70">
        <f>SUM(E8:E12)</f>
        <v>210983</v>
      </c>
      <c r="F13" s="70">
        <f>SUM(F8:F12)</f>
        <v>203281</v>
      </c>
      <c r="G13" s="74">
        <f>F13-E13</f>
        <v>-7702</v>
      </c>
      <c r="H13" s="12"/>
      <c r="I13" s="136">
        <f>G13/E13</f>
        <v>-0.03650531085442903</v>
      </c>
      <c r="J13" s="12"/>
      <c r="K13" s="12"/>
      <c r="L13" s="6"/>
    </row>
    <row r="14" spans="1:12" ht="18.75" thickBot="1">
      <c r="A14" s="6"/>
      <c r="B14" s="6"/>
      <c r="C14" s="7"/>
      <c r="D14" s="8"/>
      <c r="E14" s="8"/>
      <c r="F14" s="8"/>
      <c r="G14" s="8"/>
      <c r="H14" s="6"/>
      <c r="I14" s="134"/>
      <c r="J14" s="6"/>
      <c r="K14" s="6"/>
      <c r="L14" s="6"/>
    </row>
    <row r="15" spans="1:12" ht="18.75" thickBot="1">
      <c r="A15" s="6" t="s">
        <v>241</v>
      </c>
      <c r="B15" s="15"/>
      <c r="D15" s="8">
        <v>843284</v>
      </c>
      <c r="E15" s="8">
        <v>904261</v>
      </c>
      <c r="F15" s="8">
        <v>892170</v>
      </c>
      <c r="G15" s="8">
        <f>F15-E15</f>
        <v>-12091</v>
      </c>
      <c r="H15" s="6"/>
      <c r="I15" s="134">
        <f>G15/E15</f>
        <v>-0.013371139527194029</v>
      </c>
      <c r="J15" s="16"/>
      <c r="K15" s="6"/>
      <c r="L15" s="6"/>
    </row>
    <row r="16" spans="1:13" s="20" customFormat="1" ht="18.75" thickBot="1">
      <c r="A16" s="73" t="s">
        <v>231</v>
      </c>
      <c r="B16" s="77"/>
      <c r="C16" s="18"/>
      <c r="D16" s="72">
        <v>-190199</v>
      </c>
      <c r="E16" s="72">
        <v>-210983</v>
      </c>
      <c r="F16" s="72">
        <v>-203281</v>
      </c>
      <c r="G16" s="72">
        <f>F16-E16</f>
        <v>7702</v>
      </c>
      <c r="H16" s="73"/>
      <c r="I16" s="134">
        <f>G16/E16</f>
        <v>-0.03650531085442903</v>
      </c>
      <c r="J16" s="17"/>
      <c r="K16" s="19"/>
      <c r="L16" s="17"/>
      <c r="M16" s="21"/>
    </row>
    <row r="17" spans="1:12" ht="18">
      <c r="A17" s="75" t="s">
        <v>235</v>
      </c>
      <c r="B17" s="12"/>
      <c r="C17" s="22"/>
      <c r="D17" s="74">
        <f>SUM(D15:D16)</f>
        <v>653085</v>
      </c>
      <c r="E17" s="74">
        <f>SUM(E15:E16)</f>
        <v>693278</v>
      </c>
      <c r="F17" s="74">
        <f>SUM(F15:F16)</f>
        <v>688889</v>
      </c>
      <c r="G17" s="74">
        <f>SUM(G15:G16)</f>
        <v>-4389</v>
      </c>
      <c r="H17" s="75"/>
      <c r="I17" s="76">
        <f>G17/D17</f>
        <v>-0.006720411585015733</v>
      </c>
      <c r="J17" s="6"/>
      <c r="K17" s="6"/>
      <c r="L17" s="6"/>
    </row>
    <row r="18" spans="1:12" ht="18">
      <c r="A18" s="6"/>
      <c r="B18" s="12"/>
      <c r="C18" s="22"/>
      <c r="D18" s="14"/>
      <c r="E18" s="14"/>
      <c r="F18" s="14"/>
      <c r="G18" s="8"/>
      <c r="H18" s="6"/>
      <c r="I18" s="133"/>
      <c r="J18" s="6"/>
      <c r="K18" s="6"/>
      <c r="L18" s="6"/>
    </row>
    <row r="19" spans="1:12" ht="18">
      <c r="A19" s="6"/>
      <c r="B19" s="6"/>
      <c r="C19" s="23"/>
      <c r="D19" s="6"/>
      <c r="E19" s="6"/>
      <c r="F19" s="6"/>
      <c r="G19" s="6"/>
      <c r="H19" s="6"/>
      <c r="I19" s="133"/>
      <c r="J19" s="6"/>
      <c r="K19" s="6"/>
      <c r="L19" s="6"/>
    </row>
    <row r="20" spans="1:12" ht="18">
      <c r="A20" s="6"/>
      <c r="B20" s="6"/>
      <c r="C20" s="23"/>
      <c r="D20" s="24"/>
      <c r="E20" s="6"/>
      <c r="F20" s="6"/>
      <c r="G20" s="6"/>
      <c r="H20" s="6"/>
      <c r="I20" s="133"/>
      <c r="J20" s="6"/>
      <c r="K20" s="6"/>
      <c r="L20" s="6"/>
    </row>
    <row r="21" spans="1:12" ht="18">
      <c r="A21" s="6"/>
      <c r="B21" s="6"/>
      <c r="C21" s="23"/>
      <c r="D21" s="6"/>
      <c r="E21" s="6"/>
      <c r="F21" s="6"/>
      <c r="G21" s="6"/>
      <c r="H21" s="6"/>
      <c r="I21" s="133"/>
      <c r="J21" s="6"/>
      <c r="K21" s="6"/>
      <c r="L21" s="6"/>
    </row>
    <row r="22" spans="1:12" ht="18">
      <c r="A22" s="6"/>
      <c r="B22" s="6"/>
      <c r="C22" s="23"/>
      <c r="D22" s="6"/>
      <c r="E22" s="6"/>
      <c r="F22" s="6"/>
      <c r="G22" s="6"/>
      <c r="H22" s="6"/>
      <c r="I22" s="133"/>
      <c r="J22" s="6" t="s">
        <v>237</v>
      </c>
      <c r="K22" s="6"/>
      <c r="L22" s="6"/>
    </row>
    <row r="23" spans="1:12" ht="18">
      <c r="A23" s="6"/>
      <c r="B23" s="6"/>
      <c r="C23" s="23"/>
      <c r="D23" s="6"/>
      <c r="E23" s="6"/>
      <c r="F23" s="6"/>
      <c r="G23" s="6"/>
      <c r="H23" s="6"/>
      <c r="I23" s="133"/>
      <c r="J23" s="6"/>
      <c r="K23" s="6"/>
      <c r="L23" s="6"/>
    </row>
    <row r="24" spans="1:12" ht="18">
      <c r="A24" s="6"/>
      <c r="B24" s="6"/>
      <c r="C24" s="23"/>
      <c r="D24" s="6"/>
      <c r="E24" s="6"/>
      <c r="F24" s="6"/>
      <c r="G24" s="6"/>
      <c r="H24" s="6"/>
      <c r="I24" s="133"/>
      <c r="J24" s="6"/>
      <c r="K24" s="6"/>
      <c r="L24" s="135"/>
    </row>
    <row r="25" spans="1:12" ht="18">
      <c r="A25" s="6"/>
      <c r="B25" s="6"/>
      <c r="C25" s="23"/>
      <c r="D25" s="6"/>
      <c r="E25" s="6"/>
      <c r="F25" s="6"/>
      <c r="G25" s="6"/>
      <c r="H25" s="6"/>
      <c r="I25" s="133"/>
      <c r="J25" s="6"/>
      <c r="K25" s="6"/>
      <c r="L25" s="6"/>
    </row>
    <row r="26" spans="1:12" ht="18">
      <c r="A26" s="6"/>
      <c r="B26" s="6"/>
      <c r="C26" s="23"/>
      <c r="D26" s="6"/>
      <c r="E26" s="6"/>
      <c r="F26" s="6"/>
      <c r="G26" s="6"/>
      <c r="H26" s="6"/>
      <c r="I26" s="133"/>
      <c r="J26" s="6"/>
      <c r="K26" s="6"/>
      <c r="L26" s="6"/>
    </row>
    <row r="27" spans="1:12" ht="18">
      <c r="A27" s="6"/>
      <c r="B27" s="6"/>
      <c r="C27" s="23"/>
      <c r="D27" s="6"/>
      <c r="E27" s="6"/>
      <c r="F27" s="6"/>
      <c r="G27" s="6"/>
      <c r="H27" s="6"/>
      <c r="I27" s="133"/>
      <c r="J27" s="6"/>
      <c r="K27" s="6"/>
      <c r="L27" s="6"/>
    </row>
    <row r="28" spans="1:12" ht="18">
      <c r="A28" s="6"/>
      <c r="B28" s="6"/>
      <c r="C28" s="23"/>
      <c r="D28" s="6"/>
      <c r="E28" s="6"/>
      <c r="F28" s="6"/>
      <c r="G28" s="6"/>
      <c r="H28" s="6"/>
      <c r="I28" s="133"/>
      <c r="J28" s="6"/>
      <c r="K28" s="6"/>
      <c r="L28" s="6"/>
    </row>
    <row r="29" spans="1:12" ht="18">
      <c r="A29" s="6"/>
      <c r="B29" s="6"/>
      <c r="C29" s="23"/>
      <c r="D29" s="6"/>
      <c r="E29" s="6"/>
      <c r="F29" s="6"/>
      <c r="G29" s="6"/>
      <c r="H29" s="6"/>
      <c r="I29" s="133"/>
      <c r="J29" s="6"/>
      <c r="K29" s="6"/>
      <c r="L29" s="6"/>
    </row>
    <row r="30" spans="1:12" ht="18">
      <c r="A30" s="6"/>
      <c r="B30" s="6"/>
      <c r="C30" s="23"/>
      <c r="D30" s="6"/>
      <c r="E30" s="6"/>
      <c r="F30" s="6"/>
      <c r="G30" s="6"/>
      <c r="H30" s="6"/>
      <c r="I30" s="133"/>
      <c r="J30" s="6"/>
      <c r="K30" s="6"/>
      <c r="L30" s="6"/>
    </row>
    <row r="31" spans="1:12" ht="18">
      <c r="A31" s="6"/>
      <c r="B31" s="6"/>
      <c r="C31" s="23"/>
      <c r="D31" s="6"/>
      <c r="E31" s="6"/>
      <c r="F31" s="6"/>
      <c r="G31" s="6"/>
      <c r="H31" s="6"/>
      <c r="I31" s="133"/>
      <c r="J31" s="6"/>
      <c r="K31" s="6"/>
      <c r="L31" s="6"/>
    </row>
    <row r="32" spans="1:12" ht="18">
      <c r="A32" s="6"/>
      <c r="B32" s="6"/>
      <c r="C32" s="23"/>
      <c r="D32" s="6"/>
      <c r="E32" s="6"/>
      <c r="F32" s="6"/>
      <c r="G32" s="6"/>
      <c r="H32" s="6"/>
      <c r="I32" s="133"/>
      <c r="J32" s="6"/>
      <c r="K32" s="6"/>
      <c r="L32" s="6"/>
    </row>
    <row r="33" spans="1:12" ht="18">
      <c r="A33" s="6"/>
      <c r="B33" s="6"/>
      <c r="C33" s="23"/>
      <c r="D33" s="6"/>
      <c r="E33" s="6"/>
      <c r="F33" s="6"/>
      <c r="G33" s="6"/>
      <c r="H33" s="6"/>
      <c r="I33" s="133"/>
      <c r="J33" s="6"/>
      <c r="K33" s="6"/>
      <c r="L33" s="6"/>
    </row>
    <row r="34" spans="1:12" ht="18">
      <c r="A34" s="6"/>
      <c r="B34" s="6"/>
      <c r="C34" s="23"/>
      <c r="D34" s="6"/>
      <c r="E34" s="6"/>
      <c r="F34" s="6"/>
      <c r="G34" s="6"/>
      <c r="H34" s="6"/>
      <c r="I34" s="133"/>
      <c r="J34" s="6"/>
      <c r="K34" s="6"/>
      <c r="L34" s="6"/>
    </row>
    <row r="35" spans="1:12" ht="18">
      <c r="A35" s="6"/>
      <c r="B35" s="6"/>
      <c r="C35" s="23"/>
      <c r="D35" s="6"/>
      <c r="E35" s="6"/>
      <c r="F35" s="6"/>
      <c r="G35" s="6"/>
      <c r="H35" s="6"/>
      <c r="I35" s="133"/>
      <c r="J35" s="6"/>
      <c r="K35" s="6"/>
      <c r="L35" s="6"/>
    </row>
    <row r="36" spans="1:12" ht="18">
      <c r="A36" s="6"/>
      <c r="B36" s="6"/>
      <c r="C36" s="23"/>
      <c r="D36" s="6"/>
      <c r="E36" s="6"/>
      <c r="F36" s="6"/>
      <c r="G36" s="6"/>
      <c r="H36" s="6"/>
      <c r="I36" s="133"/>
      <c r="J36" s="6"/>
      <c r="K36" s="6"/>
      <c r="L36" s="6"/>
    </row>
    <row r="37" spans="1:12" ht="18">
      <c r="A37" s="6"/>
      <c r="B37" s="6"/>
      <c r="C37" s="23"/>
      <c r="D37" s="6"/>
      <c r="E37" s="6"/>
      <c r="F37" s="6"/>
      <c r="G37" s="6"/>
      <c r="H37" s="6"/>
      <c r="I37" s="133"/>
      <c r="J37" s="6"/>
      <c r="K37" s="6"/>
      <c r="L37" s="6"/>
    </row>
    <row r="38" spans="1:12" ht="18">
      <c r="A38" s="6"/>
      <c r="B38" s="6"/>
      <c r="C38" s="23"/>
      <c r="D38" s="6"/>
      <c r="E38" s="6"/>
      <c r="F38" s="6"/>
      <c r="G38" s="6"/>
      <c r="H38" s="6"/>
      <c r="I38" s="133"/>
      <c r="J38" s="6"/>
      <c r="K38" s="6"/>
      <c r="L38" s="6"/>
    </row>
    <row r="39" spans="1:12" ht="18">
      <c r="A39" s="6"/>
      <c r="B39" s="6"/>
      <c r="C39" s="23"/>
      <c r="D39" s="6"/>
      <c r="E39" s="6"/>
      <c r="F39" s="6"/>
      <c r="G39" s="6"/>
      <c r="H39" s="6"/>
      <c r="I39" s="133"/>
      <c r="J39" s="6"/>
      <c r="K39" s="6"/>
      <c r="L39" s="6"/>
    </row>
    <row r="40" spans="1:12" ht="18">
      <c r="A40" s="6"/>
      <c r="B40" s="6"/>
      <c r="C40" s="23"/>
      <c r="D40" s="6"/>
      <c r="E40" s="6"/>
      <c r="F40" s="6"/>
      <c r="G40" s="6"/>
      <c r="H40" s="6"/>
      <c r="I40" s="133"/>
      <c r="J40" s="6"/>
      <c r="K40" s="6"/>
      <c r="L40" s="6"/>
    </row>
    <row r="41" spans="1:12" ht="18">
      <c r="A41" s="6"/>
      <c r="B41" s="6"/>
      <c r="C41" s="23"/>
      <c r="D41" s="6"/>
      <c r="E41" s="6"/>
      <c r="F41" s="6"/>
      <c r="G41" s="6"/>
      <c r="H41" s="6"/>
      <c r="I41" s="133"/>
      <c r="J41" s="6"/>
      <c r="K41" s="6"/>
      <c r="L41" s="6"/>
    </row>
    <row r="42" spans="1:12" ht="18">
      <c r="A42" s="6"/>
      <c r="B42" s="6"/>
      <c r="C42" s="23"/>
      <c r="D42" s="6"/>
      <c r="E42" s="6"/>
      <c r="F42" s="6"/>
      <c r="G42" s="6"/>
      <c r="H42" s="6"/>
      <c r="I42" s="133"/>
      <c r="J42" s="6"/>
      <c r="K42" s="6"/>
      <c r="L42" s="16"/>
    </row>
    <row r="43" spans="1:12" ht="18">
      <c r="A43" s="6"/>
      <c r="B43" s="6"/>
      <c r="C43" s="23"/>
      <c r="D43" s="6"/>
      <c r="E43" s="6"/>
      <c r="F43" s="6"/>
      <c r="G43" s="6"/>
      <c r="H43" s="6"/>
      <c r="I43" s="133"/>
      <c r="J43" s="6"/>
      <c r="K43" s="6"/>
      <c r="L43" s="6"/>
    </row>
    <row r="44" spans="1:12" ht="18">
      <c r="A44" s="6"/>
      <c r="B44" s="6"/>
      <c r="C44" s="23"/>
      <c r="D44" s="6"/>
      <c r="E44" s="6"/>
      <c r="F44" s="6"/>
      <c r="G44" s="6"/>
      <c r="H44" s="6"/>
      <c r="I44" s="133"/>
      <c r="J44" s="6"/>
      <c r="K44" s="6"/>
      <c r="L44" s="6"/>
    </row>
    <row r="45" spans="1:12" ht="18">
      <c r="A45" s="6"/>
      <c r="B45" s="6"/>
      <c r="C45" s="23"/>
      <c r="D45" s="6"/>
      <c r="E45" s="6"/>
      <c r="F45" s="6"/>
      <c r="G45" s="6"/>
      <c r="H45" s="6"/>
      <c r="I45" s="133"/>
      <c r="J45" s="6"/>
      <c r="K45" s="6"/>
      <c r="L45" s="6"/>
    </row>
    <row r="46" spans="1:12" ht="18">
      <c r="A46" s="6"/>
      <c r="B46" s="6"/>
      <c r="C46" s="23"/>
      <c r="D46" s="6"/>
      <c r="E46" s="6"/>
      <c r="F46" s="6"/>
      <c r="G46" s="6"/>
      <c r="H46" s="6"/>
      <c r="I46" s="133"/>
      <c r="J46" s="6"/>
      <c r="K46" s="6"/>
      <c r="L46" s="6"/>
    </row>
    <row r="47" spans="1:12" ht="18">
      <c r="A47" s="6"/>
      <c r="B47" s="6"/>
      <c r="C47" s="23"/>
      <c r="D47" s="6"/>
      <c r="E47" s="6"/>
      <c r="F47" s="6"/>
      <c r="G47" s="6"/>
      <c r="H47" s="6"/>
      <c r="I47" s="133"/>
      <c r="J47" s="6"/>
      <c r="K47" s="6"/>
      <c r="L47" s="6"/>
    </row>
    <row r="48" spans="1:12" ht="18">
      <c r="A48" s="6"/>
      <c r="B48" s="6"/>
      <c r="C48" s="23"/>
      <c r="D48" s="6"/>
      <c r="E48" s="6"/>
      <c r="F48" s="6"/>
      <c r="G48" s="6"/>
      <c r="H48" s="6"/>
      <c r="I48" s="133"/>
      <c r="J48" s="6"/>
      <c r="K48" s="6"/>
      <c r="L48" s="6"/>
    </row>
    <row r="49" spans="1:12" ht="18">
      <c r="A49" s="6"/>
      <c r="B49" s="6"/>
      <c r="C49" s="23"/>
      <c r="D49" s="6"/>
      <c r="E49" s="6"/>
      <c r="F49" s="6"/>
      <c r="G49" s="6"/>
      <c r="H49" s="6"/>
      <c r="I49" s="133"/>
      <c r="J49" s="6"/>
      <c r="K49" s="6"/>
      <c r="L49" s="6"/>
    </row>
    <row r="50" spans="1:12" ht="18">
      <c r="A50" s="6"/>
      <c r="B50" s="6"/>
      <c r="C50" s="23"/>
      <c r="D50" s="6"/>
      <c r="E50" s="6"/>
      <c r="F50" s="6"/>
      <c r="G50" s="6"/>
      <c r="H50" s="6"/>
      <c r="I50" s="133"/>
      <c r="J50" s="6"/>
      <c r="K50" s="6"/>
      <c r="L50" s="6"/>
    </row>
    <row r="51" spans="1:12" ht="18">
      <c r="A51" s="6"/>
      <c r="B51" s="6"/>
      <c r="C51" s="23"/>
      <c r="D51" s="6"/>
      <c r="E51" s="6"/>
      <c r="F51" s="6"/>
      <c r="G51" s="6"/>
      <c r="H51" s="6"/>
      <c r="I51" s="133"/>
      <c r="J51" s="6"/>
      <c r="K51" s="6"/>
      <c r="L51" s="6"/>
    </row>
    <row r="52" spans="1:12" ht="18">
      <c r="A52" s="6"/>
      <c r="B52" s="6"/>
      <c r="C52" s="23"/>
      <c r="D52" s="6"/>
      <c r="E52" s="6"/>
      <c r="F52" s="6"/>
      <c r="G52" s="6"/>
      <c r="H52" s="6"/>
      <c r="I52" s="133"/>
      <c r="J52" s="6"/>
      <c r="K52" s="6"/>
      <c r="L52" s="6"/>
    </row>
    <row r="53" spans="1:12" ht="18">
      <c r="A53" s="6"/>
      <c r="B53" s="6"/>
      <c r="C53" s="23"/>
      <c r="D53" s="6"/>
      <c r="E53" s="6"/>
      <c r="F53" s="6"/>
      <c r="G53" s="6"/>
      <c r="H53" s="6"/>
      <c r="I53" s="133"/>
      <c r="J53" s="6"/>
      <c r="K53" s="6"/>
      <c r="L53" s="6"/>
    </row>
    <row r="54" spans="1:12" ht="18">
      <c r="A54" s="6"/>
      <c r="B54" s="6"/>
      <c r="C54" s="23"/>
      <c r="D54" s="6"/>
      <c r="E54" s="6"/>
      <c r="F54" s="6"/>
      <c r="G54" s="6"/>
      <c r="H54" s="6"/>
      <c r="I54" s="133"/>
      <c r="J54" s="6"/>
      <c r="K54" s="6"/>
      <c r="L54" s="6"/>
    </row>
    <row r="55" spans="1:12" ht="18">
      <c r="A55" s="6"/>
      <c r="B55" s="6"/>
      <c r="C55" s="23"/>
      <c r="D55" s="6"/>
      <c r="E55" s="6"/>
      <c r="F55" s="6"/>
      <c r="G55" s="6"/>
      <c r="H55" s="6"/>
      <c r="I55" s="133"/>
      <c r="J55" s="6"/>
      <c r="K55" s="6"/>
      <c r="L55" s="6"/>
    </row>
    <row r="56" spans="1:12" ht="18">
      <c r="A56" s="6"/>
      <c r="B56" s="6"/>
      <c r="C56" s="23"/>
      <c r="D56" s="6"/>
      <c r="E56" s="6"/>
      <c r="F56" s="6"/>
      <c r="G56" s="6"/>
      <c r="H56" s="6"/>
      <c r="I56" s="133"/>
      <c r="J56" s="6"/>
      <c r="K56" s="6"/>
      <c r="L56" s="6"/>
    </row>
    <row r="57" spans="1:12" ht="18">
      <c r="A57" s="6"/>
      <c r="B57" s="6"/>
      <c r="C57" s="23"/>
      <c r="D57" s="6"/>
      <c r="E57" s="6"/>
      <c r="F57" s="6"/>
      <c r="G57" s="6"/>
      <c r="H57" s="6"/>
      <c r="I57" s="133"/>
      <c r="J57" s="6"/>
      <c r="K57" s="6"/>
      <c r="L57" s="6"/>
    </row>
    <row r="58" spans="1:12" ht="18">
      <c r="A58" s="6"/>
      <c r="B58" s="6"/>
      <c r="C58" s="23"/>
      <c r="D58" s="6"/>
      <c r="E58" s="6"/>
      <c r="F58" s="6"/>
      <c r="G58" s="6"/>
      <c r="H58" s="6"/>
      <c r="I58" s="133"/>
      <c r="J58" s="6"/>
      <c r="K58" s="6"/>
      <c r="L58" s="6"/>
    </row>
    <row r="59" spans="1:12" ht="18">
      <c r="A59" s="6"/>
      <c r="B59" s="6"/>
      <c r="C59" s="23"/>
      <c r="D59" s="6"/>
      <c r="E59" s="6"/>
      <c r="F59" s="6"/>
      <c r="G59" s="6"/>
      <c r="H59" s="6"/>
      <c r="I59" s="133"/>
      <c r="J59" s="6"/>
      <c r="K59" s="6"/>
      <c r="L59" s="6"/>
    </row>
    <row r="60" spans="1:12" ht="18">
      <c r="A60" s="6"/>
      <c r="B60" s="6"/>
      <c r="C60" s="23"/>
      <c r="D60" s="6"/>
      <c r="E60" s="6"/>
      <c r="F60" s="6"/>
      <c r="G60" s="6"/>
      <c r="H60" s="6"/>
      <c r="I60" s="133"/>
      <c r="J60" s="6"/>
      <c r="K60" s="6"/>
      <c r="L60" s="6"/>
    </row>
    <row r="61" spans="1:12" ht="18">
      <c r="A61" s="6"/>
      <c r="B61" s="6"/>
      <c r="C61" s="23"/>
      <c r="D61" s="6"/>
      <c r="E61" s="6"/>
      <c r="F61" s="6"/>
      <c r="G61" s="6"/>
      <c r="H61" s="6"/>
      <c r="I61" s="133"/>
      <c r="J61" s="6"/>
      <c r="K61" s="6"/>
      <c r="L61" s="6"/>
    </row>
    <row r="62" spans="1:12" ht="18">
      <c r="A62" s="6"/>
      <c r="B62" s="6"/>
      <c r="C62" s="23"/>
      <c r="D62" s="6"/>
      <c r="E62" s="6"/>
      <c r="F62" s="6"/>
      <c r="G62" s="6"/>
      <c r="H62" s="6"/>
      <c r="I62" s="133"/>
      <c r="J62" s="6"/>
      <c r="K62" s="6"/>
      <c r="L62" s="6"/>
    </row>
    <row r="63" spans="1:12" ht="15.75" customHeight="1">
      <c r="A63" s="6"/>
      <c r="B63" s="6"/>
      <c r="C63" s="23"/>
      <c r="D63" s="6"/>
      <c r="E63" s="6"/>
      <c r="F63" s="6"/>
      <c r="G63" s="6"/>
      <c r="H63" s="6"/>
      <c r="I63" s="133"/>
      <c r="J63" s="6"/>
      <c r="K63" s="6"/>
      <c r="L63" s="16"/>
    </row>
    <row r="64" spans="1:12" ht="18">
      <c r="A64" s="6"/>
      <c r="B64" s="6"/>
      <c r="C64" s="23"/>
      <c r="D64" s="6"/>
      <c r="E64" s="6"/>
      <c r="F64" s="6"/>
      <c r="G64" s="6"/>
      <c r="H64" s="6"/>
      <c r="I64" s="133"/>
      <c r="J64" s="6"/>
      <c r="K64" s="6"/>
      <c r="L64" s="6"/>
    </row>
    <row r="65" spans="1:12" ht="18">
      <c r="A65" s="6"/>
      <c r="B65" s="6"/>
      <c r="C65" s="23"/>
      <c r="D65" s="6"/>
      <c r="E65" s="6"/>
      <c r="F65" s="6"/>
      <c r="G65" s="6"/>
      <c r="H65" s="6"/>
      <c r="I65" s="133"/>
      <c r="J65" s="6"/>
      <c r="K65" s="6"/>
      <c r="L65" s="6"/>
    </row>
    <row r="66" spans="1:12" ht="18">
      <c r="A66" s="6"/>
      <c r="B66" s="6"/>
      <c r="C66" s="23"/>
      <c r="D66" s="6"/>
      <c r="E66" s="6"/>
      <c r="F66" s="6"/>
      <c r="G66" s="6"/>
      <c r="H66" s="6"/>
      <c r="I66" s="133"/>
      <c r="J66" s="6"/>
      <c r="K66" s="6"/>
      <c r="L66" s="6"/>
    </row>
    <row r="67" spans="1:12" ht="18">
      <c r="A67" s="6"/>
      <c r="B67" s="6"/>
      <c r="C67" s="23"/>
      <c r="D67" s="6"/>
      <c r="E67" s="6"/>
      <c r="F67" s="6"/>
      <c r="G67" s="6"/>
      <c r="H67" s="6"/>
      <c r="I67" s="133"/>
      <c r="J67" s="6"/>
      <c r="K67" s="6"/>
      <c r="L67" s="6"/>
    </row>
    <row r="68" spans="1:12" ht="18">
      <c r="A68" s="6"/>
      <c r="B68" s="6"/>
      <c r="C68" s="23"/>
      <c r="D68" s="6"/>
      <c r="E68" s="6"/>
      <c r="F68" s="6"/>
      <c r="G68" s="6"/>
      <c r="H68" s="6"/>
      <c r="I68" s="133"/>
      <c r="J68" s="6"/>
      <c r="K68" s="6"/>
      <c r="L68" s="6"/>
    </row>
    <row r="69" spans="1:12" ht="18">
      <c r="A69" s="6"/>
      <c r="B69" s="6"/>
      <c r="C69" s="23"/>
      <c r="D69" s="6"/>
      <c r="E69" s="6"/>
      <c r="F69" s="6"/>
      <c r="G69" s="6"/>
      <c r="H69" s="6"/>
      <c r="I69" s="133"/>
      <c r="J69" s="6"/>
      <c r="K69" s="6"/>
      <c r="L69" s="6"/>
    </row>
    <row r="70" spans="1:12" ht="18">
      <c r="A70" s="6"/>
      <c r="B70" s="6"/>
      <c r="C70" s="23"/>
      <c r="D70" s="6"/>
      <c r="E70" s="6"/>
      <c r="F70" s="6"/>
      <c r="G70" s="6"/>
      <c r="H70" s="6"/>
      <c r="I70" s="133"/>
      <c r="J70" s="6"/>
      <c r="K70" s="6"/>
      <c r="L70" s="6"/>
    </row>
    <row r="71" spans="1:12" ht="18">
      <c r="A71" s="6"/>
      <c r="B71" s="6"/>
      <c r="C71" s="23"/>
      <c r="D71" s="6"/>
      <c r="E71" s="6"/>
      <c r="F71" s="6"/>
      <c r="G71" s="6"/>
      <c r="H71" s="6"/>
      <c r="I71" s="133"/>
      <c r="J71" s="6"/>
      <c r="K71" s="6"/>
      <c r="L71" s="6"/>
    </row>
    <row r="72" spans="1:12" ht="18">
      <c r="A72" s="6"/>
      <c r="B72" s="6"/>
      <c r="C72" s="23"/>
      <c r="D72" s="6"/>
      <c r="E72" s="6"/>
      <c r="F72" s="6"/>
      <c r="G72" s="6"/>
      <c r="H72" s="6"/>
      <c r="I72" s="133"/>
      <c r="J72" s="6"/>
      <c r="K72" s="6"/>
      <c r="L72" s="6"/>
    </row>
    <row r="73" spans="1:12" ht="18">
      <c r="A73" s="6"/>
      <c r="B73" s="6"/>
      <c r="C73" s="23"/>
      <c r="D73" s="6"/>
      <c r="E73" s="6"/>
      <c r="F73" s="6"/>
      <c r="G73" s="6"/>
      <c r="H73" s="6"/>
      <c r="I73" s="133"/>
      <c r="J73" s="6"/>
      <c r="K73" s="6"/>
      <c r="L73" s="6"/>
    </row>
    <row r="74" spans="1:12" ht="18">
      <c r="A74" s="6"/>
      <c r="B74" s="6"/>
      <c r="C74" s="23"/>
      <c r="D74" s="6"/>
      <c r="E74" s="6"/>
      <c r="F74" s="6"/>
      <c r="G74" s="6"/>
      <c r="H74" s="6"/>
      <c r="I74" s="133"/>
      <c r="J74" s="6"/>
      <c r="K74" s="6"/>
      <c r="L74" s="6"/>
    </row>
    <row r="75" spans="1:12" ht="18">
      <c r="A75" s="6"/>
      <c r="B75" s="6"/>
      <c r="C75" s="23"/>
      <c r="D75" s="6"/>
      <c r="E75" s="6"/>
      <c r="F75" s="6"/>
      <c r="G75" s="6"/>
      <c r="H75" s="6"/>
      <c r="I75" s="133"/>
      <c r="J75" s="6"/>
      <c r="K75" s="6"/>
      <c r="L75" s="6"/>
    </row>
    <row r="76" spans="1:12" ht="18">
      <c r="A76" s="6"/>
      <c r="B76" s="6"/>
      <c r="C76" s="23"/>
      <c r="D76" s="6"/>
      <c r="E76" s="6"/>
      <c r="F76" s="6"/>
      <c r="G76" s="6"/>
      <c r="H76" s="6"/>
      <c r="I76" s="133"/>
      <c r="J76" s="6"/>
      <c r="K76" s="6"/>
      <c r="L76" s="6"/>
    </row>
    <row r="77" spans="1:12" ht="18">
      <c r="A77" s="6"/>
      <c r="B77" s="6"/>
      <c r="C77" s="23"/>
      <c r="D77" s="6"/>
      <c r="E77" s="6"/>
      <c r="F77" s="6"/>
      <c r="G77" s="6"/>
      <c r="H77" s="6"/>
      <c r="I77" s="133"/>
      <c r="J77" s="6"/>
      <c r="K77" s="6"/>
      <c r="L77" s="6"/>
    </row>
    <row r="78" spans="1:12" ht="18">
      <c r="A78" s="6"/>
      <c r="B78" s="6"/>
      <c r="C78" s="23"/>
      <c r="D78" s="6"/>
      <c r="E78" s="6"/>
      <c r="F78" s="6"/>
      <c r="G78" s="6"/>
      <c r="H78" s="6"/>
      <c r="I78" s="133"/>
      <c r="J78" s="6"/>
      <c r="K78" s="6"/>
      <c r="L78" s="6"/>
    </row>
    <row r="79" spans="1:12" ht="18">
      <c r="A79" s="6"/>
      <c r="B79" s="6"/>
      <c r="C79" s="23"/>
      <c r="D79" s="6"/>
      <c r="E79" s="6"/>
      <c r="F79" s="6"/>
      <c r="G79" s="6"/>
      <c r="H79" s="6"/>
      <c r="I79" s="133"/>
      <c r="J79" s="6"/>
      <c r="K79" s="6"/>
      <c r="L79" s="6"/>
    </row>
    <row r="80" spans="1:12" ht="18">
      <c r="A80" s="6"/>
      <c r="B80" s="6"/>
      <c r="C80" s="23"/>
      <c r="D80" s="6"/>
      <c r="E80" s="6"/>
      <c r="F80" s="6"/>
      <c r="G80" s="6"/>
      <c r="H80" s="6"/>
      <c r="I80" s="133"/>
      <c r="J80" s="6"/>
      <c r="K80" s="6"/>
      <c r="L80" s="6"/>
    </row>
    <row r="81" spans="1:12" ht="18">
      <c r="A81" s="6"/>
      <c r="B81" s="6"/>
      <c r="C81" s="23"/>
      <c r="D81" s="6"/>
      <c r="E81" s="6"/>
      <c r="F81" s="6"/>
      <c r="G81" s="6"/>
      <c r="H81" s="6"/>
      <c r="I81" s="133"/>
      <c r="J81" s="6"/>
      <c r="K81" s="6"/>
      <c r="L81" s="6"/>
    </row>
    <row r="82" spans="1:12" ht="18">
      <c r="A82" s="6"/>
      <c r="B82" s="6"/>
      <c r="C82" s="23"/>
      <c r="D82" s="6"/>
      <c r="E82" s="6"/>
      <c r="F82" s="6"/>
      <c r="G82" s="6"/>
      <c r="H82" s="6"/>
      <c r="I82" s="133"/>
      <c r="J82" s="6"/>
      <c r="K82" s="6"/>
      <c r="L82" s="6"/>
    </row>
    <row r="83" spans="1:12" ht="18">
      <c r="A83" s="6"/>
      <c r="B83" s="6"/>
      <c r="C83" s="23"/>
      <c r="D83" s="6"/>
      <c r="E83" s="6"/>
      <c r="F83" s="6"/>
      <c r="G83" s="6"/>
      <c r="H83" s="6"/>
      <c r="I83" s="133"/>
      <c r="J83" s="6"/>
      <c r="K83" s="6"/>
      <c r="L83" s="6"/>
    </row>
    <row r="84" spans="1:12" ht="18">
      <c r="A84" s="6"/>
      <c r="B84" s="6"/>
      <c r="C84" s="23"/>
      <c r="D84" s="6"/>
      <c r="E84" s="6"/>
      <c r="F84" s="6"/>
      <c r="G84" s="6"/>
      <c r="H84" s="6"/>
      <c r="I84" s="133"/>
      <c r="J84" s="6"/>
      <c r="K84" s="6"/>
      <c r="L84" s="6"/>
    </row>
    <row r="85" spans="1:12" ht="18">
      <c r="A85" s="6"/>
      <c r="B85" s="6"/>
      <c r="C85" s="23"/>
      <c r="D85" s="6"/>
      <c r="E85" s="6"/>
      <c r="F85" s="6"/>
      <c r="G85" s="6"/>
      <c r="H85" s="6"/>
      <c r="I85" s="133"/>
      <c r="J85" s="6"/>
      <c r="K85" s="6"/>
      <c r="L85" s="6"/>
    </row>
    <row r="86" spans="1:12" ht="18">
      <c r="A86" s="6"/>
      <c r="B86" s="6"/>
      <c r="C86" s="23"/>
      <c r="D86" s="6"/>
      <c r="E86" s="6"/>
      <c r="F86" s="6"/>
      <c r="G86" s="6"/>
      <c r="H86" s="6"/>
      <c r="I86" s="133"/>
      <c r="J86" s="6"/>
      <c r="K86" s="6"/>
      <c r="L86" s="6"/>
    </row>
    <row r="87" spans="1:12" ht="18">
      <c r="A87" s="6"/>
      <c r="B87" s="6"/>
      <c r="C87" s="23"/>
      <c r="D87" s="6"/>
      <c r="E87" s="6"/>
      <c r="F87" s="6"/>
      <c r="G87" s="6"/>
      <c r="H87" s="6"/>
      <c r="I87" s="133"/>
      <c r="J87" s="6"/>
      <c r="K87" s="6"/>
      <c r="L87" s="6"/>
    </row>
    <row r="88" spans="1:12" ht="18">
      <c r="A88" s="6"/>
      <c r="B88" s="6"/>
      <c r="C88" s="23"/>
      <c r="D88" s="6"/>
      <c r="E88" s="6"/>
      <c r="F88" s="6"/>
      <c r="G88" s="6"/>
      <c r="H88" s="6"/>
      <c r="I88" s="133"/>
      <c r="J88" s="6"/>
      <c r="K88" s="6"/>
      <c r="L88" s="16"/>
    </row>
    <row r="89" spans="1:12" ht="18">
      <c r="A89" s="6"/>
      <c r="B89" s="6"/>
      <c r="C89" s="23"/>
      <c r="D89" s="6"/>
      <c r="E89" s="6"/>
      <c r="F89" s="6"/>
      <c r="G89" s="6"/>
      <c r="H89" s="6"/>
      <c r="I89" s="133"/>
      <c r="J89" s="6"/>
      <c r="K89" s="6"/>
      <c r="L89" s="6"/>
    </row>
    <row r="90" spans="1:12" ht="18">
      <c r="A90" s="6"/>
      <c r="B90" s="6"/>
      <c r="C90" s="23"/>
      <c r="D90" s="6"/>
      <c r="E90" s="6"/>
      <c r="F90" s="6"/>
      <c r="G90" s="6"/>
      <c r="H90" s="6"/>
      <c r="I90" s="133"/>
      <c r="J90" s="6"/>
      <c r="K90" s="6"/>
      <c r="L90" s="6"/>
    </row>
    <row r="91" spans="1:12" ht="18">
      <c r="A91" s="6"/>
      <c r="B91" s="6"/>
      <c r="C91" s="23"/>
      <c r="D91" s="6"/>
      <c r="E91" s="6"/>
      <c r="F91" s="6"/>
      <c r="G91" s="6"/>
      <c r="H91" s="6"/>
      <c r="I91" s="133"/>
      <c r="J91" s="6"/>
      <c r="K91" s="6"/>
      <c r="L91" s="6"/>
    </row>
    <row r="92" spans="1:12" ht="18">
      <c r="A92" s="6"/>
      <c r="B92" s="6"/>
      <c r="C92" s="23"/>
      <c r="D92" s="6"/>
      <c r="E92" s="6"/>
      <c r="F92" s="6"/>
      <c r="G92" s="6"/>
      <c r="H92" s="6"/>
      <c r="I92" s="133"/>
      <c r="J92" s="6"/>
      <c r="K92" s="6"/>
      <c r="L92" s="6"/>
    </row>
    <row r="93" spans="1:12" ht="18">
      <c r="A93" s="6"/>
      <c r="B93" s="6"/>
      <c r="C93" s="23"/>
      <c r="D93" s="6"/>
      <c r="E93" s="6"/>
      <c r="F93" s="6"/>
      <c r="G93" s="6"/>
      <c r="H93" s="6"/>
      <c r="I93" s="133"/>
      <c r="J93" s="6"/>
      <c r="K93" s="6"/>
      <c r="L93" s="16"/>
    </row>
    <row r="94" spans="1:12" ht="18">
      <c r="A94" s="6"/>
      <c r="B94" s="6"/>
      <c r="C94" s="23"/>
      <c r="D94" s="6"/>
      <c r="E94" s="6"/>
      <c r="F94" s="6"/>
      <c r="G94" s="6"/>
      <c r="H94" s="6"/>
      <c r="I94" s="133"/>
      <c r="J94" s="6"/>
      <c r="K94" s="6"/>
      <c r="L94" s="6"/>
    </row>
    <row r="95" spans="1:12" ht="18">
      <c r="A95" s="6"/>
      <c r="B95" s="6"/>
      <c r="C95" s="23"/>
      <c r="D95" s="6"/>
      <c r="E95" s="6"/>
      <c r="F95" s="6"/>
      <c r="G95" s="6"/>
      <c r="H95" s="6"/>
      <c r="I95" s="133"/>
      <c r="J95" s="6"/>
      <c r="K95" s="6"/>
      <c r="L95" s="6"/>
    </row>
    <row r="96" spans="1:12" ht="18">
      <c r="A96" s="6"/>
      <c r="B96" s="6"/>
      <c r="C96" s="23"/>
      <c r="D96" s="6"/>
      <c r="E96" s="6"/>
      <c r="F96" s="6"/>
      <c r="G96" s="6"/>
      <c r="H96" s="6"/>
      <c r="I96" s="133"/>
      <c r="J96" s="6"/>
      <c r="K96" s="6"/>
      <c r="L96" s="6"/>
    </row>
    <row r="97" spans="1:12" ht="18">
      <c r="A97" s="6"/>
      <c r="B97" s="6"/>
      <c r="C97" s="23"/>
      <c r="D97" s="6"/>
      <c r="E97" s="6"/>
      <c r="F97" s="6"/>
      <c r="G97" s="6"/>
      <c r="H97" s="6"/>
      <c r="I97" s="133"/>
      <c r="J97" s="6"/>
      <c r="K97" s="6"/>
      <c r="L97" s="6"/>
    </row>
    <row r="98" spans="1:12" ht="18">
      <c r="A98" s="6"/>
      <c r="B98" s="6"/>
      <c r="C98" s="23"/>
      <c r="D98" s="6"/>
      <c r="E98" s="6"/>
      <c r="F98" s="6"/>
      <c r="G98" s="6"/>
      <c r="H98" s="6"/>
      <c r="I98" s="133"/>
      <c r="J98" s="6"/>
      <c r="K98" s="6"/>
      <c r="L98" s="6"/>
    </row>
    <row r="99" spans="1:12" ht="18">
      <c r="A99" s="6"/>
      <c r="B99" s="6"/>
      <c r="C99" s="23"/>
      <c r="D99" s="6"/>
      <c r="E99" s="6"/>
      <c r="F99" s="6"/>
      <c r="G99" s="6"/>
      <c r="H99" s="6"/>
      <c r="I99" s="133"/>
      <c r="J99" s="6"/>
      <c r="K99" s="6"/>
      <c r="L99" s="6"/>
    </row>
    <row r="100" spans="1:12" ht="18">
      <c r="A100" s="6"/>
      <c r="B100" s="6"/>
      <c r="C100" s="23"/>
      <c r="D100" s="6"/>
      <c r="E100" s="6"/>
      <c r="F100" s="6"/>
      <c r="G100" s="6"/>
      <c r="H100" s="6"/>
      <c r="I100" s="133"/>
      <c r="J100" s="6"/>
      <c r="K100" s="6"/>
      <c r="L100" s="6"/>
    </row>
    <row r="101" spans="1:12" ht="18">
      <c r="A101" s="6"/>
      <c r="B101" s="6"/>
      <c r="C101" s="23"/>
      <c r="D101" s="6"/>
      <c r="E101" s="6"/>
      <c r="F101" s="6"/>
      <c r="G101" s="6"/>
      <c r="H101" s="6"/>
      <c r="I101" s="133"/>
      <c r="J101" s="6"/>
      <c r="K101" s="6"/>
      <c r="L101" s="6"/>
    </row>
    <row r="102" spans="1:12" ht="18">
      <c r="A102" s="6"/>
      <c r="B102" s="6"/>
      <c r="C102" s="23"/>
      <c r="D102" s="6"/>
      <c r="E102" s="6"/>
      <c r="F102" s="6"/>
      <c r="G102" s="6"/>
      <c r="H102" s="6"/>
      <c r="I102" s="133"/>
      <c r="J102" s="6"/>
      <c r="K102" s="6"/>
      <c r="L102" s="6"/>
    </row>
    <row r="103" spans="1:12" ht="18">
      <c r="A103" s="6"/>
      <c r="B103" s="6"/>
      <c r="C103" s="23"/>
      <c r="D103" s="6"/>
      <c r="E103" s="6"/>
      <c r="F103" s="6"/>
      <c r="G103" s="6"/>
      <c r="H103" s="6"/>
      <c r="I103" s="133"/>
      <c r="J103" s="6"/>
      <c r="K103" s="6"/>
      <c r="L103" s="6"/>
    </row>
    <row r="104" spans="1:12" ht="18">
      <c r="A104" s="6"/>
      <c r="B104" s="6"/>
      <c r="C104" s="23"/>
      <c r="D104" s="6"/>
      <c r="E104" s="6"/>
      <c r="F104" s="6"/>
      <c r="G104" s="6"/>
      <c r="H104" s="6"/>
      <c r="I104" s="133"/>
      <c r="J104" s="6"/>
      <c r="K104" s="6"/>
      <c r="L104" s="6"/>
    </row>
    <row r="105" spans="1:12" ht="18">
      <c r="A105" s="6"/>
      <c r="B105" s="6"/>
      <c r="C105" s="23"/>
      <c r="D105" s="6"/>
      <c r="E105" s="6"/>
      <c r="F105" s="6"/>
      <c r="G105" s="6"/>
      <c r="H105" s="6"/>
      <c r="I105" s="133"/>
      <c r="J105" s="6"/>
      <c r="K105" s="6"/>
      <c r="L105" s="6"/>
    </row>
    <row r="106" spans="1:12" ht="18">
      <c r="A106" s="6"/>
      <c r="B106" s="6"/>
      <c r="C106" s="23"/>
      <c r="D106" s="6"/>
      <c r="E106" s="6"/>
      <c r="F106" s="6"/>
      <c r="G106" s="6"/>
      <c r="H106" s="6"/>
      <c r="I106" s="133"/>
      <c r="J106" s="6"/>
      <c r="K106" s="6"/>
      <c r="L106" s="6"/>
    </row>
    <row r="107" spans="1:12" ht="18">
      <c r="A107" s="6"/>
      <c r="B107" s="6"/>
      <c r="C107" s="23"/>
      <c r="D107" s="6"/>
      <c r="E107" s="6"/>
      <c r="F107" s="6"/>
      <c r="G107" s="6"/>
      <c r="H107" s="6"/>
      <c r="I107" s="133"/>
      <c r="J107" s="6"/>
      <c r="K107" s="6"/>
      <c r="L107" s="6"/>
    </row>
    <row r="108" spans="1:12" ht="18">
      <c r="A108" s="6"/>
      <c r="B108" s="6"/>
      <c r="C108" s="23"/>
      <c r="D108" s="6"/>
      <c r="E108" s="6"/>
      <c r="F108" s="6"/>
      <c r="G108" s="6"/>
      <c r="H108" s="6"/>
      <c r="I108" s="133"/>
      <c r="J108" s="6"/>
      <c r="K108" s="6"/>
      <c r="L108" s="16"/>
    </row>
    <row r="109" spans="1:12" ht="18">
      <c r="A109" s="6"/>
      <c r="B109" s="6"/>
      <c r="C109" s="23"/>
      <c r="D109" s="6"/>
      <c r="E109" s="6"/>
      <c r="F109" s="6"/>
      <c r="G109" s="6"/>
      <c r="H109" s="6"/>
      <c r="I109" s="133"/>
      <c r="J109" s="6"/>
      <c r="K109" s="6"/>
      <c r="L109" s="6"/>
    </row>
    <row r="110" spans="1:12" ht="18">
      <c r="A110" s="6"/>
      <c r="B110" s="6"/>
      <c r="C110" s="23"/>
      <c r="D110" s="6"/>
      <c r="E110" s="6"/>
      <c r="F110" s="6"/>
      <c r="G110" s="6"/>
      <c r="H110" s="6"/>
      <c r="I110" s="133"/>
      <c r="J110" s="6"/>
      <c r="K110" s="6"/>
      <c r="L110" s="6"/>
    </row>
    <row r="111" spans="1:12" ht="18">
      <c r="A111" s="6"/>
      <c r="B111" s="6"/>
      <c r="C111" s="23"/>
      <c r="D111" s="6"/>
      <c r="E111" s="6"/>
      <c r="F111" s="6"/>
      <c r="G111" s="6"/>
      <c r="H111" s="6"/>
      <c r="I111" s="133"/>
      <c r="J111" s="6"/>
      <c r="K111" s="6"/>
      <c r="L111" s="6"/>
    </row>
    <row r="112" spans="1:12" ht="18">
      <c r="A112" s="6"/>
      <c r="B112" s="6"/>
      <c r="C112" s="23"/>
      <c r="D112" s="6"/>
      <c r="E112" s="6"/>
      <c r="F112" s="6"/>
      <c r="G112" s="6"/>
      <c r="H112" s="6"/>
      <c r="I112" s="133"/>
      <c r="J112" s="6"/>
      <c r="K112" s="6"/>
      <c r="L112" s="6"/>
    </row>
    <row r="113" spans="1:12" ht="18">
      <c r="A113" s="6"/>
      <c r="B113" s="6"/>
      <c r="C113" s="23"/>
      <c r="D113" s="6"/>
      <c r="E113" s="6"/>
      <c r="F113" s="6"/>
      <c r="G113" s="6"/>
      <c r="H113" s="6"/>
      <c r="I113" s="133"/>
      <c r="J113" s="6"/>
      <c r="K113" s="6"/>
      <c r="L113" s="6"/>
    </row>
    <row r="114" spans="1:12" ht="18">
      <c r="A114" s="6"/>
      <c r="B114" s="6"/>
      <c r="C114" s="23"/>
      <c r="D114" s="6"/>
      <c r="E114" s="6"/>
      <c r="F114" s="6"/>
      <c r="G114" s="6"/>
      <c r="H114" s="6"/>
      <c r="I114" s="133"/>
      <c r="J114" s="6"/>
      <c r="K114" s="6"/>
      <c r="L114" s="6"/>
    </row>
    <row r="115" spans="1:12" ht="18">
      <c r="A115" s="6"/>
      <c r="B115" s="6"/>
      <c r="C115" s="23"/>
      <c r="D115" s="6"/>
      <c r="E115" s="6"/>
      <c r="F115" s="6"/>
      <c r="G115" s="6"/>
      <c r="H115" s="6"/>
      <c r="I115" s="133"/>
      <c r="J115" s="6"/>
      <c r="K115" s="6"/>
      <c r="L115" s="6"/>
    </row>
    <row r="116" spans="1:12" ht="18">
      <c r="A116" s="6"/>
      <c r="B116" s="6"/>
      <c r="C116" s="23"/>
      <c r="D116" s="6"/>
      <c r="E116" s="6"/>
      <c r="F116" s="6"/>
      <c r="G116" s="6"/>
      <c r="H116" s="6"/>
      <c r="I116" s="133"/>
      <c r="J116" s="6"/>
      <c r="K116" s="6"/>
      <c r="L116" s="6"/>
    </row>
    <row r="117" spans="1:12" ht="18">
      <c r="A117" s="6"/>
      <c r="B117" s="6"/>
      <c r="C117" s="23"/>
      <c r="D117" s="6"/>
      <c r="E117" s="6"/>
      <c r="F117" s="6"/>
      <c r="G117" s="6"/>
      <c r="H117" s="6"/>
      <c r="I117" s="133"/>
      <c r="J117" s="6"/>
      <c r="K117" s="6"/>
      <c r="L117" s="6"/>
    </row>
    <row r="118" spans="1:12" ht="18">
      <c r="A118" s="6"/>
      <c r="B118" s="6"/>
      <c r="C118" s="23"/>
      <c r="D118" s="6"/>
      <c r="E118" s="6"/>
      <c r="F118" s="6"/>
      <c r="G118" s="6"/>
      <c r="H118" s="6"/>
      <c r="I118" s="133"/>
      <c r="J118" s="6"/>
      <c r="K118" s="6"/>
      <c r="L118" s="6"/>
    </row>
    <row r="119" spans="1:12" ht="18">
      <c r="A119" s="6"/>
      <c r="B119" s="6"/>
      <c r="C119" s="23"/>
      <c r="D119" s="6"/>
      <c r="E119" s="6"/>
      <c r="F119" s="6"/>
      <c r="G119" s="6"/>
      <c r="H119" s="6"/>
      <c r="I119" s="133"/>
      <c r="J119" s="6"/>
      <c r="K119" s="6"/>
      <c r="L119" s="16"/>
    </row>
    <row r="120" spans="1:12" ht="18">
      <c r="A120" s="6"/>
      <c r="B120" s="6"/>
      <c r="C120" s="23"/>
      <c r="D120" s="6"/>
      <c r="E120" s="6"/>
      <c r="F120" s="6"/>
      <c r="G120" s="6"/>
      <c r="H120" s="6"/>
      <c r="I120" s="133"/>
      <c r="J120" s="6"/>
      <c r="L120" s="6"/>
    </row>
    <row r="121" ht="18">
      <c r="K121" s="6"/>
    </row>
    <row r="122" spans="1:12" ht="18.75" customHeight="1">
      <c r="A122" s="6"/>
      <c r="B122" s="6"/>
      <c r="C122" s="23"/>
      <c r="D122" s="6"/>
      <c r="E122" s="6"/>
      <c r="F122" s="6"/>
      <c r="G122" s="6"/>
      <c r="H122" s="6"/>
      <c r="I122" s="133"/>
      <c r="J122" s="6"/>
      <c r="K122" s="6"/>
      <c r="L122" s="6"/>
    </row>
    <row r="123" spans="1:12" ht="18.75" customHeight="1">
      <c r="A123" s="6"/>
      <c r="B123" s="6"/>
      <c r="C123" s="23"/>
      <c r="D123" s="6"/>
      <c r="E123" s="6"/>
      <c r="F123" s="6"/>
      <c r="G123" s="6"/>
      <c r="H123" s="6"/>
      <c r="I123" s="133"/>
      <c r="J123" s="6"/>
      <c r="K123" s="6"/>
      <c r="L123" s="6"/>
    </row>
    <row r="124" spans="1:12" ht="18.75" customHeight="1">
      <c r="A124" s="6"/>
      <c r="B124" s="6"/>
      <c r="C124" s="23"/>
      <c r="D124" s="6"/>
      <c r="E124" s="6"/>
      <c r="F124" s="6"/>
      <c r="G124" s="6"/>
      <c r="H124" s="6"/>
      <c r="I124" s="133"/>
      <c r="J124" s="6"/>
      <c r="K124" s="6"/>
      <c r="L124" s="6"/>
    </row>
    <row r="125" spans="1:12" ht="18.75" customHeight="1">
      <c r="A125" s="6"/>
      <c r="B125" s="6"/>
      <c r="C125" s="23"/>
      <c r="D125" s="6"/>
      <c r="E125" s="6"/>
      <c r="F125" s="6"/>
      <c r="G125" s="6"/>
      <c r="H125" s="6"/>
      <c r="I125" s="133"/>
      <c r="J125" s="6"/>
      <c r="K125" s="6"/>
      <c r="L125" s="6"/>
    </row>
    <row r="126" spans="1:12" ht="18.75" customHeight="1">
      <c r="A126" s="6"/>
      <c r="B126" s="6"/>
      <c r="C126" s="23"/>
      <c r="D126" s="6"/>
      <c r="E126" s="6"/>
      <c r="F126" s="6"/>
      <c r="G126" s="6"/>
      <c r="H126" s="6"/>
      <c r="I126" s="133"/>
      <c r="J126" s="6"/>
      <c r="K126" s="6"/>
      <c r="L126" s="6"/>
    </row>
    <row r="127" spans="1:12" ht="18.75" customHeight="1">
      <c r="A127" s="6"/>
      <c r="B127" s="6"/>
      <c r="C127" s="23"/>
      <c r="D127" s="6"/>
      <c r="E127" s="6"/>
      <c r="F127" s="6"/>
      <c r="G127" s="6"/>
      <c r="H127" s="6"/>
      <c r="I127" s="133"/>
      <c r="J127" s="6"/>
      <c r="K127" s="6"/>
      <c r="L127" s="6"/>
    </row>
    <row r="128" spans="1:12" ht="18.75" customHeight="1">
      <c r="A128" s="6"/>
      <c r="B128" s="6"/>
      <c r="C128" s="23"/>
      <c r="D128" s="6"/>
      <c r="E128" s="6"/>
      <c r="F128" s="6"/>
      <c r="G128" s="6"/>
      <c r="H128" s="6"/>
      <c r="I128" s="133"/>
      <c r="J128" s="6"/>
      <c r="K128" s="6"/>
      <c r="L128" s="6"/>
    </row>
    <row r="129" spans="1:12" ht="18.75" customHeight="1">
      <c r="A129" s="6"/>
      <c r="B129" s="6"/>
      <c r="C129" s="23"/>
      <c r="D129" s="6"/>
      <c r="E129" s="6"/>
      <c r="F129" s="6"/>
      <c r="G129" s="6"/>
      <c r="H129" s="6"/>
      <c r="I129" s="133"/>
      <c r="J129" s="6"/>
      <c r="K129" s="6"/>
      <c r="L129" s="6"/>
    </row>
    <row r="130" spans="1:12" ht="18.75" customHeight="1">
      <c r="A130" s="6"/>
      <c r="B130" s="6"/>
      <c r="C130" s="23"/>
      <c r="D130" s="6"/>
      <c r="E130" s="6"/>
      <c r="F130" s="6"/>
      <c r="G130" s="6"/>
      <c r="H130" s="6"/>
      <c r="I130" s="133"/>
      <c r="J130" s="6"/>
      <c r="K130" s="6"/>
      <c r="L130" s="6"/>
    </row>
    <row r="131" spans="1:12" ht="18.75" customHeight="1">
      <c r="A131" s="6"/>
      <c r="B131" s="6"/>
      <c r="C131" s="23"/>
      <c r="D131" s="6"/>
      <c r="E131" s="6"/>
      <c r="F131" s="6"/>
      <c r="G131" s="6"/>
      <c r="H131" s="6"/>
      <c r="I131" s="133"/>
      <c r="J131" s="6"/>
      <c r="K131" s="6"/>
      <c r="L131" s="6"/>
    </row>
    <row r="132" spans="1:12" ht="18.75" customHeight="1">
      <c r="A132" s="6"/>
      <c r="B132" s="6"/>
      <c r="C132" s="23"/>
      <c r="D132" s="6"/>
      <c r="E132" s="6"/>
      <c r="F132" s="6"/>
      <c r="G132" s="6"/>
      <c r="H132" s="6"/>
      <c r="I132" s="133"/>
      <c r="J132" s="6"/>
      <c r="K132" s="6"/>
      <c r="L132" s="6"/>
    </row>
    <row r="133" spans="1:12" ht="18.75" customHeight="1">
      <c r="A133" s="6"/>
      <c r="B133" s="6"/>
      <c r="C133" s="23"/>
      <c r="D133" s="6"/>
      <c r="E133" s="6"/>
      <c r="F133" s="6"/>
      <c r="G133" s="6"/>
      <c r="H133" s="6"/>
      <c r="I133" s="133"/>
      <c r="J133" s="6"/>
      <c r="K133" s="6"/>
      <c r="L133" s="6"/>
    </row>
    <row r="134" spans="1:12" ht="18.75" customHeight="1">
      <c r="A134" s="6"/>
      <c r="B134" s="6"/>
      <c r="C134" s="23"/>
      <c r="D134" s="6"/>
      <c r="E134" s="6"/>
      <c r="F134" s="6"/>
      <c r="G134" s="6"/>
      <c r="H134" s="6"/>
      <c r="I134" s="133"/>
      <c r="J134" s="6"/>
      <c r="K134" s="6"/>
      <c r="L134" s="6"/>
    </row>
    <row r="135" spans="1:12" ht="18.75" customHeight="1">
      <c r="A135" s="6"/>
      <c r="B135" s="6"/>
      <c r="C135" s="23"/>
      <c r="D135" s="6"/>
      <c r="E135" s="6"/>
      <c r="F135" s="6"/>
      <c r="G135" s="6"/>
      <c r="H135" s="6"/>
      <c r="I135" s="133"/>
      <c r="J135" s="6"/>
      <c r="K135" s="6"/>
      <c r="L135" s="6"/>
    </row>
    <row r="136" spans="1:12" ht="18.75" customHeight="1">
      <c r="A136" s="6"/>
      <c r="B136" s="6"/>
      <c r="C136" s="23"/>
      <c r="D136" s="6"/>
      <c r="E136" s="6"/>
      <c r="F136" s="6"/>
      <c r="G136" s="6"/>
      <c r="H136" s="6"/>
      <c r="I136" s="133"/>
      <c r="J136" s="6"/>
      <c r="K136" s="6"/>
      <c r="L136" s="16"/>
    </row>
    <row r="137" spans="1:12" ht="18.75" customHeight="1">
      <c r="A137" s="6"/>
      <c r="B137" s="6"/>
      <c r="C137" s="23"/>
      <c r="D137" s="6"/>
      <c r="E137" s="6"/>
      <c r="F137" s="6"/>
      <c r="G137" s="6"/>
      <c r="H137" s="6"/>
      <c r="I137" s="133"/>
      <c r="J137" s="6"/>
      <c r="K137" s="6"/>
      <c r="L137" s="6"/>
    </row>
    <row r="138" spans="1:12" ht="18.75" customHeight="1">
      <c r="A138" s="6"/>
      <c r="B138" s="6"/>
      <c r="C138" s="23"/>
      <c r="D138" s="6"/>
      <c r="E138" s="6"/>
      <c r="F138" s="6"/>
      <c r="G138" s="6"/>
      <c r="H138" s="6"/>
      <c r="I138" s="133"/>
      <c r="J138" s="6"/>
      <c r="K138" s="6"/>
      <c r="L138" s="6"/>
    </row>
    <row r="139" spans="1:12" ht="18.75" customHeight="1">
      <c r="A139" s="6"/>
      <c r="B139" s="6"/>
      <c r="C139" s="23"/>
      <c r="D139" s="6"/>
      <c r="E139" s="6"/>
      <c r="F139" s="6"/>
      <c r="G139" s="6"/>
      <c r="H139" s="6"/>
      <c r="I139" s="133"/>
      <c r="J139" s="6"/>
      <c r="K139" s="6"/>
      <c r="L139" s="6"/>
    </row>
    <row r="140" spans="1:12" ht="18.75" customHeight="1">
      <c r="A140" s="6"/>
      <c r="B140" s="6"/>
      <c r="C140" s="23"/>
      <c r="D140" s="6"/>
      <c r="E140" s="6"/>
      <c r="F140" s="6"/>
      <c r="G140" s="6"/>
      <c r="H140" s="6"/>
      <c r="I140" s="133"/>
      <c r="J140" s="6"/>
      <c r="K140" s="6"/>
      <c r="L140" s="6"/>
    </row>
    <row r="141" spans="1:12" ht="18.75" customHeight="1">
      <c r="A141" s="6"/>
      <c r="B141" s="6"/>
      <c r="C141" s="23"/>
      <c r="D141" s="6"/>
      <c r="E141" s="6"/>
      <c r="F141" s="6"/>
      <c r="G141" s="6"/>
      <c r="H141" s="6"/>
      <c r="I141" s="133"/>
      <c r="J141" s="6"/>
      <c r="K141" s="6"/>
      <c r="L141" s="6"/>
    </row>
    <row r="142" spans="1:12" ht="18.75" customHeight="1">
      <c r="A142" s="6"/>
      <c r="B142" s="6"/>
      <c r="C142" s="23"/>
      <c r="D142" s="6"/>
      <c r="E142" s="6"/>
      <c r="F142" s="6"/>
      <c r="G142" s="6"/>
      <c r="H142" s="6"/>
      <c r="I142" s="133"/>
      <c r="J142" s="6"/>
      <c r="K142" s="6"/>
      <c r="L142" s="6"/>
    </row>
    <row r="143" spans="1:12" ht="18.75" customHeight="1">
      <c r="A143" s="6"/>
      <c r="B143" s="6"/>
      <c r="C143" s="23"/>
      <c r="D143" s="6"/>
      <c r="E143" s="6"/>
      <c r="F143" s="6"/>
      <c r="G143" s="6"/>
      <c r="H143" s="6"/>
      <c r="I143" s="133"/>
      <c r="J143" s="6"/>
      <c r="K143" s="6"/>
      <c r="L143" s="6"/>
    </row>
    <row r="144" spans="1:12" ht="18.75" customHeight="1">
      <c r="A144" s="6"/>
      <c r="B144" s="6"/>
      <c r="C144" s="23"/>
      <c r="D144" s="6"/>
      <c r="E144" s="6"/>
      <c r="F144" s="6"/>
      <c r="G144" s="6"/>
      <c r="H144" s="6"/>
      <c r="I144" s="133"/>
      <c r="J144" s="6"/>
      <c r="K144" s="6"/>
      <c r="L144" s="6"/>
    </row>
    <row r="145" spans="1:12" ht="18.75" customHeight="1">
      <c r="A145" s="6"/>
      <c r="B145" s="6"/>
      <c r="C145" s="23"/>
      <c r="D145" s="6"/>
      <c r="E145" s="6"/>
      <c r="F145" s="6"/>
      <c r="G145" s="6"/>
      <c r="H145" s="6"/>
      <c r="I145" s="133"/>
      <c r="J145" s="6"/>
      <c r="K145" s="6"/>
      <c r="L145" s="6"/>
    </row>
    <row r="146" spans="1:12" ht="18.75" customHeight="1">
      <c r="A146" s="6"/>
      <c r="B146" s="6"/>
      <c r="C146" s="23"/>
      <c r="D146" s="6"/>
      <c r="E146" s="6"/>
      <c r="F146" s="6"/>
      <c r="G146" s="6"/>
      <c r="H146" s="6"/>
      <c r="I146" s="133"/>
      <c r="J146" s="6"/>
      <c r="K146" s="6"/>
      <c r="L146" s="6"/>
    </row>
    <row r="147" spans="1:12" ht="18.75" customHeight="1">
      <c r="A147" s="6"/>
      <c r="B147" s="6"/>
      <c r="C147" s="23"/>
      <c r="D147" s="6"/>
      <c r="E147" s="6"/>
      <c r="F147" s="6"/>
      <c r="G147" s="6"/>
      <c r="H147" s="6"/>
      <c r="I147" s="133"/>
      <c r="J147" s="6"/>
      <c r="K147" s="6"/>
      <c r="L147" s="6"/>
    </row>
    <row r="148" spans="1:12" ht="18.75" customHeight="1">
      <c r="A148" s="6"/>
      <c r="B148" s="6"/>
      <c r="C148" s="23"/>
      <c r="D148" s="6"/>
      <c r="E148" s="6"/>
      <c r="F148" s="6"/>
      <c r="G148" s="6"/>
      <c r="H148" s="6"/>
      <c r="I148" s="133"/>
      <c r="J148" s="6"/>
      <c r="K148" s="6"/>
      <c r="L148" s="6"/>
    </row>
    <row r="149" spans="1:12" ht="18.75" customHeight="1">
      <c r="A149" s="6"/>
      <c r="B149" s="6"/>
      <c r="C149" s="23"/>
      <c r="D149" s="6"/>
      <c r="E149" s="6"/>
      <c r="F149" s="6"/>
      <c r="G149" s="6"/>
      <c r="H149" s="6"/>
      <c r="I149" s="133"/>
      <c r="J149" s="6"/>
      <c r="K149" s="6"/>
      <c r="L149" s="6"/>
    </row>
    <row r="150" spans="1:12" ht="18.75" customHeight="1">
      <c r="A150" s="6"/>
      <c r="B150" s="6"/>
      <c r="C150" s="23"/>
      <c r="D150" s="6"/>
      <c r="E150" s="6"/>
      <c r="F150" s="6"/>
      <c r="G150" s="6"/>
      <c r="H150" s="6"/>
      <c r="I150" s="133"/>
      <c r="J150" s="6"/>
      <c r="K150" s="6"/>
      <c r="L150" s="16"/>
    </row>
    <row r="151" spans="1:12" ht="18.75" customHeight="1">
      <c r="A151" s="6"/>
      <c r="B151" s="6"/>
      <c r="C151" s="23"/>
      <c r="D151" s="6"/>
      <c r="E151" s="6"/>
      <c r="F151" s="6"/>
      <c r="G151" s="6"/>
      <c r="H151" s="6"/>
      <c r="I151" s="133"/>
      <c r="J151" s="6"/>
      <c r="K151" s="6"/>
      <c r="L151" s="6"/>
    </row>
    <row r="152" spans="1:12" ht="18.75" customHeight="1">
      <c r="A152" s="6"/>
      <c r="B152" s="6"/>
      <c r="C152" s="23"/>
      <c r="D152" s="6"/>
      <c r="E152" s="6"/>
      <c r="F152" s="6"/>
      <c r="G152" s="6"/>
      <c r="H152" s="6"/>
      <c r="I152" s="133"/>
      <c r="J152" s="6"/>
      <c r="K152" s="6"/>
      <c r="L152" s="6"/>
    </row>
    <row r="153" spans="1:12" ht="18.75" customHeight="1">
      <c r="A153" s="6"/>
      <c r="B153" s="6"/>
      <c r="C153" s="23"/>
      <c r="D153" s="6"/>
      <c r="E153" s="6"/>
      <c r="F153" s="6"/>
      <c r="G153" s="6"/>
      <c r="H153" s="6"/>
      <c r="I153" s="133"/>
      <c r="J153" s="6"/>
      <c r="K153" s="6"/>
      <c r="L153" s="6"/>
    </row>
    <row r="154" spans="1:12" ht="18.75" customHeight="1">
      <c r="A154" s="6"/>
      <c r="B154" s="6"/>
      <c r="C154" s="23"/>
      <c r="D154" s="6"/>
      <c r="E154" s="6"/>
      <c r="F154" s="6"/>
      <c r="G154" s="6"/>
      <c r="H154" s="6"/>
      <c r="I154" s="133"/>
      <c r="J154" s="6"/>
      <c r="K154" s="6"/>
      <c r="L154" s="6"/>
    </row>
    <row r="155" spans="1:12" ht="18.75" customHeight="1">
      <c r="A155" s="6"/>
      <c r="B155" s="6"/>
      <c r="C155" s="23"/>
      <c r="D155" s="6"/>
      <c r="E155" s="6"/>
      <c r="F155" s="6"/>
      <c r="G155" s="6"/>
      <c r="H155" s="6"/>
      <c r="I155" s="133"/>
      <c r="J155" s="6"/>
      <c r="K155" s="6"/>
      <c r="L155" s="6"/>
    </row>
    <row r="156" spans="1:12" ht="18.75" customHeight="1">
      <c r="A156" s="6"/>
      <c r="B156" s="6"/>
      <c r="C156" s="23"/>
      <c r="D156" s="6"/>
      <c r="E156" s="6"/>
      <c r="F156" s="6"/>
      <c r="G156" s="6"/>
      <c r="H156" s="6"/>
      <c r="I156" s="133"/>
      <c r="J156" s="6"/>
      <c r="K156" s="6"/>
      <c r="L156" s="6"/>
    </row>
    <row r="157" spans="1:12" ht="18.75" customHeight="1">
      <c r="A157" s="6"/>
      <c r="B157" s="6"/>
      <c r="C157" s="23"/>
      <c r="D157" s="6"/>
      <c r="E157" s="6"/>
      <c r="F157" s="6"/>
      <c r="G157" s="6"/>
      <c r="H157" s="6"/>
      <c r="I157" s="133"/>
      <c r="J157" s="6"/>
      <c r="K157" s="6"/>
      <c r="L157" s="6"/>
    </row>
    <row r="158" spans="1:12" ht="18.75" customHeight="1">
      <c r="A158" s="6"/>
      <c r="B158" s="6"/>
      <c r="C158" s="23"/>
      <c r="D158" s="6"/>
      <c r="E158" s="6"/>
      <c r="F158" s="6"/>
      <c r="G158" s="6"/>
      <c r="H158" s="6"/>
      <c r="I158" s="133"/>
      <c r="J158" s="6"/>
      <c r="K158" s="6"/>
      <c r="L158" s="6"/>
    </row>
    <row r="159" spans="1:12" ht="18.75" customHeight="1">
      <c r="A159" s="6"/>
      <c r="B159" s="6"/>
      <c r="C159" s="23"/>
      <c r="D159" s="6"/>
      <c r="E159" s="6"/>
      <c r="F159" s="6"/>
      <c r="G159" s="6"/>
      <c r="H159" s="6"/>
      <c r="I159" s="133"/>
      <c r="J159" s="6"/>
      <c r="K159" s="6"/>
      <c r="L159" s="6"/>
    </row>
    <row r="160" spans="1:12" ht="18.75" customHeight="1">
      <c r="A160" s="6"/>
      <c r="B160" s="6"/>
      <c r="C160" s="23"/>
      <c r="D160" s="6"/>
      <c r="E160" s="6"/>
      <c r="F160" s="6"/>
      <c r="G160" s="6"/>
      <c r="H160" s="6"/>
      <c r="I160" s="133"/>
      <c r="J160" s="6"/>
      <c r="K160" s="6"/>
      <c r="L160" s="6"/>
    </row>
    <row r="161" spans="1:12" ht="18.75" customHeight="1">
      <c r="A161" s="6"/>
      <c r="B161" s="6"/>
      <c r="C161" s="23"/>
      <c r="D161" s="6"/>
      <c r="E161" s="6"/>
      <c r="F161" s="6"/>
      <c r="G161" s="6"/>
      <c r="H161" s="6"/>
      <c r="I161" s="133"/>
      <c r="J161" s="6"/>
      <c r="K161" s="6"/>
      <c r="L161" s="6"/>
    </row>
    <row r="162" spans="1:12" ht="18.75" customHeight="1">
      <c r="A162" s="6"/>
      <c r="B162" s="6"/>
      <c r="C162" s="23"/>
      <c r="D162" s="6"/>
      <c r="E162" s="6"/>
      <c r="F162" s="6"/>
      <c r="G162" s="6"/>
      <c r="H162" s="6"/>
      <c r="I162" s="133"/>
      <c r="J162" s="6"/>
      <c r="K162" s="6"/>
      <c r="L162" s="6"/>
    </row>
    <row r="163" spans="1:12" ht="18.75" customHeight="1">
      <c r="A163" s="6"/>
      <c r="B163" s="6"/>
      <c r="C163" s="23"/>
      <c r="D163" s="6"/>
      <c r="E163" s="6"/>
      <c r="F163" s="6"/>
      <c r="G163" s="6"/>
      <c r="H163" s="6"/>
      <c r="I163" s="133"/>
      <c r="J163" s="6"/>
      <c r="K163" s="6"/>
      <c r="L163" s="6"/>
    </row>
    <row r="164" spans="1:12" ht="18.75" customHeight="1">
      <c r="A164" s="6"/>
      <c r="B164" s="6"/>
      <c r="C164" s="23"/>
      <c r="D164" s="6"/>
      <c r="E164" s="6"/>
      <c r="F164" s="6"/>
      <c r="G164" s="6"/>
      <c r="H164" s="6"/>
      <c r="I164" s="133"/>
      <c r="J164" s="6"/>
      <c r="K164" s="6"/>
      <c r="L164" s="6"/>
    </row>
    <row r="165" spans="1:12" ht="18.75" customHeight="1">
      <c r="A165" s="6"/>
      <c r="B165" s="6"/>
      <c r="C165" s="23"/>
      <c r="D165" s="6"/>
      <c r="E165" s="6"/>
      <c r="F165" s="6"/>
      <c r="G165" s="6"/>
      <c r="H165" s="6"/>
      <c r="I165" s="133"/>
      <c r="J165" s="6"/>
      <c r="K165" s="6"/>
      <c r="L165" s="6"/>
    </row>
    <row r="166" spans="1:12" ht="18.75" customHeight="1">
      <c r="A166" s="6"/>
      <c r="B166" s="6"/>
      <c r="C166" s="23"/>
      <c r="D166" s="6"/>
      <c r="E166" s="6"/>
      <c r="F166" s="6"/>
      <c r="G166" s="6"/>
      <c r="H166" s="6"/>
      <c r="I166" s="133"/>
      <c r="J166" s="6"/>
      <c r="K166" s="6"/>
      <c r="L166" s="6"/>
    </row>
    <row r="167" spans="1:12" ht="18.75" customHeight="1">
      <c r="A167" s="6"/>
      <c r="B167" s="6"/>
      <c r="C167" s="23"/>
      <c r="D167" s="6"/>
      <c r="E167" s="6"/>
      <c r="F167" s="6"/>
      <c r="G167" s="6"/>
      <c r="H167" s="6"/>
      <c r="I167" s="133"/>
      <c r="J167" s="6"/>
      <c r="K167" s="6"/>
      <c r="L167" s="6"/>
    </row>
    <row r="168" spans="1:12" ht="18.75" customHeight="1">
      <c r="A168" s="6"/>
      <c r="B168" s="6"/>
      <c r="C168" s="23"/>
      <c r="D168" s="6"/>
      <c r="E168" s="6"/>
      <c r="F168" s="6"/>
      <c r="G168" s="6"/>
      <c r="H168" s="6"/>
      <c r="I168" s="133"/>
      <c r="J168" s="6"/>
      <c r="K168" s="6"/>
      <c r="L168" s="6"/>
    </row>
    <row r="169" spans="1:12" ht="18.75" customHeight="1">
      <c r="A169" s="6"/>
      <c r="B169" s="6"/>
      <c r="C169" s="23"/>
      <c r="D169" s="6"/>
      <c r="E169" s="6"/>
      <c r="F169" s="6"/>
      <c r="G169" s="6"/>
      <c r="H169" s="6"/>
      <c r="I169" s="133"/>
      <c r="J169" s="6"/>
      <c r="K169" s="6"/>
      <c r="L169" s="6"/>
    </row>
    <row r="170" spans="1:12" ht="18.75" customHeight="1">
      <c r="A170" s="6"/>
      <c r="B170" s="6"/>
      <c r="C170" s="23"/>
      <c r="D170" s="6"/>
      <c r="E170" s="6"/>
      <c r="F170" s="6"/>
      <c r="G170" s="6"/>
      <c r="H170" s="6"/>
      <c r="I170" s="133"/>
      <c r="J170" s="6"/>
      <c r="K170" s="6"/>
      <c r="L170" s="6"/>
    </row>
    <row r="171" spans="1:12" ht="18.75" customHeight="1">
      <c r="A171" s="6"/>
      <c r="B171" s="6"/>
      <c r="C171" s="23"/>
      <c r="D171" s="6"/>
      <c r="E171" s="6"/>
      <c r="F171" s="6"/>
      <c r="G171" s="6"/>
      <c r="H171" s="6"/>
      <c r="I171" s="133"/>
      <c r="J171" s="6"/>
      <c r="K171" s="6"/>
      <c r="L171" s="6"/>
    </row>
    <row r="172" spans="1:12" ht="18.75" customHeight="1">
      <c r="A172" s="6"/>
      <c r="B172" s="6"/>
      <c r="C172" s="23"/>
      <c r="D172" s="6"/>
      <c r="E172" s="6"/>
      <c r="F172" s="6"/>
      <c r="G172" s="6"/>
      <c r="H172" s="6"/>
      <c r="I172" s="133"/>
      <c r="J172" s="6"/>
      <c r="K172" s="6"/>
      <c r="L172" s="6"/>
    </row>
    <row r="173" spans="1:12" ht="18.75" customHeight="1">
      <c r="A173" s="6"/>
      <c r="B173" s="6"/>
      <c r="C173" s="23"/>
      <c r="D173" s="6"/>
      <c r="E173" s="6"/>
      <c r="F173" s="6"/>
      <c r="G173" s="6"/>
      <c r="H173" s="6"/>
      <c r="I173" s="133"/>
      <c r="J173" s="6"/>
      <c r="K173" s="6"/>
      <c r="L173" s="6"/>
    </row>
    <row r="174" spans="1:12" ht="18.75" customHeight="1">
      <c r="A174" s="6"/>
      <c r="B174" s="6"/>
      <c r="C174" s="23"/>
      <c r="D174" s="6"/>
      <c r="E174" s="6"/>
      <c r="F174" s="6"/>
      <c r="G174" s="6"/>
      <c r="H174" s="6"/>
      <c r="I174" s="133"/>
      <c r="J174" s="6"/>
      <c r="K174" s="6"/>
      <c r="L174" s="6"/>
    </row>
    <row r="175" spans="1:12" ht="18.75" customHeight="1">
      <c r="A175" s="6"/>
      <c r="B175" s="6"/>
      <c r="C175" s="23"/>
      <c r="D175" s="6"/>
      <c r="E175" s="6"/>
      <c r="F175" s="6"/>
      <c r="G175" s="6"/>
      <c r="H175" s="6"/>
      <c r="I175" s="133"/>
      <c r="J175" s="6"/>
      <c r="K175" s="6"/>
      <c r="L175" s="6"/>
    </row>
    <row r="176" spans="1:12" ht="18.75" customHeight="1">
      <c r="A176" s="6"/>
      <c r="B176" s="6"/>
      <c r="C176" s="23"/>
      <c r="D176" s="6"/>
      <c r="E176" s="6"/>
      <c r="F176" s="6"/>
      <c r="G176" s="6"/>
      <c r="H176" s="6"/>
      <c r="I176" s="133"/>
      <c r="J176" s="6"/>
      <c r="K176" s="6"/>
      <c r="L176" s="6"/>
    </row>
    <row r="177" spans="1:12" ht="18.75" customHeight="1">
      <c r="A177" s="6"/>
      <c r="B177" s="6"/>
      <c r="C177" s="23"/>
      <c r="D177" s="6"/>
      <c r="E177" s="6"/>
      <c r="F177" s="6"/>
      <c r="G177" s="6"/>
      <c r="H177" s="6"/>
      <c r="I177" s="133">
        <v>59403</v>
      </c>
      <c r="J177" s="6"/>
      <c r="K177" s="6"/>
      <c r="L177" s="6"/>
    </row>
    <row r="178" spans="1:12" ht="18.75" customHeight="1">
      <c r="A178" s="6"/>
      <c r="B178" s="6"/>
      <c r="C178" s="23"/>
      <c r="D178" s="6"/>
      <c r="E178" s="6"/>
      <c r="F178" s="6"/>
      <c r="G178" s="6"/>
      <c r="H178" s="6"/>
      <c r="I178" s="133"/>
      <c r="J178" s="6"/>
      <c r="K178" s="6"/>
      <c r="L178" s="6"/>
    </row>
    <row r="179" spans="1:12" ht="18.75" customHeight="1">
      <c r="A179" s="6"/>
      <c r="B179" s="6"/>
      <c r="C179" s="23"/>
      <c r="D179" s="6"/>
      <c r="E179" s="6"/>
      <c r="F179" s="6"/>
      <c r="G179" s="6"/>
      <c r="H179" s="6"/>
      <c r="I179" s="133"/>
      <c r="J179" s="6"/>
      <c r="K179" s="6"/>
      <c r="L179" s="6"/>
    </row>
    <row r="180" spans="1:12" ht="18.75" customHeight="1">
      <c r="A180" s="6"/>
      <c r="B180" s="6"/>
      <c r="C180" s="23"/>
      <c r="D180" s="6"/>
      <c r="E180" s="6"/>
      <c r="F180" s="6"/>
      <c r="G180" s="6"/>
      <c r="H180" s="6"/>
      <c r="I180" s="133"/>
      <c r="J180" s="6"/>
      <c r="K180" s="6"/>
      <c r="L180" s="6"/>
    </row>
    <row r="181" spans="1:12" ht="18.75" customHeight="1">
      <c r="A181" s="6"/>
      <c r="B181" s="6"/>
      <c r="C181" s="23"/>
      <c r="D181" s="6"/>
      <c r="E181" s="6"/>
      <c r="F181" s="6"/>
      <c r="G181" s="6"/>
      <c r="H181" s="6"/>
      <c r="I181" s="133"/>
      <c r="J181" s="6"/>
      <c r="K181" s="6"/>
      <c r="L181" s="6"/>
    </row>
    <row r="182" spans="1:12" ht="18.75" customHeight="1">
      <c r="A182" s="6"/>
      <c r="B182" s="6"/>
      <c r="C182" s="23"/>
      <c r="D182" s="6"/>
      <c r="E182" s="6"/>
      <c r="F182" s="6"/>
      <c r="G182" s="6"/>
      <c r="H182" s="6"/>
      <c r="I182" s="133"/>
      <c r="J182" s="6"/>
      <c r="K182" s="6"/>
      <c r="L182" s="6"/>
    </row>
    <row r="183" spans="1:12" ht="18.75" customHeight="1">
      <c r="A183" s="6"/>
      <c r="B183" s="6"/>
      <c r="C183" s="23"/>
      <c r="D183" s="6"/>
      <c r="E183" s="6"/>
      <c r="F183" s="6"/>
      <c r="G183" s="6"/>
      <c r="H183" s="6"/>
      <c r="I183" s="133"/>
      <c r="J183" s="6"/>
      <c r="K183" s="6"/>
      <c r="L183" s="16"/>
    </row>
    <row r="184" spans="1:12" ht="18.75" customHeight="1">
      <c r="A184" s="6"/>
      <c r="B184" s="6"/>
      <c r="C184" s="23"/>
      <c r="D184" s="6"/>
      <c r="E184" s="6"/>
      <c r="F184" s="6"/>
      <c r="G184" s="6"/>
      <c r="H184" s="6"/>
      <c r="I184" s="133"/>
      <c r="J184" s="6"/>
      <c r="K184" s="6"/>
      <c r="L184" s="6"/>
    </row>
    <row r="185" spans="1:12" ht="18">
      <c r="A185" s="6"/>
      <c r="B185" s="6"/>
      <c r="C185" s="23"/>
      <c r="D185" s="6"/>
      <c r="E185" s="6"/>
      <c r="F185" s="6"/>
      <c r="G185" s="6"/>
      <c r="H185" s="6"/>
      <c r="I185" s="133">
        <f>SUM(I155:I184)</f>
        <v>59403</v>
      </c>
      <c r="J185" s="6"/>
      <c r="K185" s="6"/>
      <c r="L185" s="6"/>
    </row>
    <row r="186" spans="1:12" ht="18">
      <c r="A186" s="6"/>
      <c r="B186" s="6"/>
      <c r="C186" s="23"/>
      <c r="D186" s="6"/>
      <c r="E186" s="6"/>
      <c r="F186" s="6"/>
      <c r="G186" s="6"/>
      <c r="H186" s="6"/>
      <c r="I186" s="133"/>
      <c r="J186" s="6"/>
      <c r="K186" s="6"/>
      <c r="L186" s="6"/>
    </row>
    <row r="187" spans="1:12" ht="18">
      <c r="A187" s="6"/>
      <c r="B187" s="6"/>
      <c r="C187" s="23"/>
      <c r="D187" s="6"/>
      <c r="E187" s="6"/>
      <c r="F187" s="6"/>
      <c r="G187" s="6"/>
      <c r="H187" s="6"/>
      <c r="I187" s="133"/>
      <c r="J187" s="6"/>
      <c r="K187" s="6"/>
      <c r="L187" s="6"/>
    </row>
    <row r="188" spans="1:12" ht="18">
      <c r="A188" s="6"/>
      <c r="B188" s="6"/>
      <c r="C188" s="23"/>
      <c r="D188" s="6"/>
      <c r="E188" s="6"/>
      <c r="F188" s="6"/>
      <c r="G188" s="6"/>
      <c r="H188" s="6"/>
      <c r="I188" s="133"/>
      <c r="J188" s="6"/>
      <c r="K188" s="6"/>
      <c r="L188" s="6"/>
    </row>
    <row r="189" spans="1:12" ht="18">
      <c r="A189" s="6"/>
      <c r="B189" s="6"/>
      <c r="C189" s="23"/>
      <c r="D189" s="6"/>
      <c r="E189" s="6"/>
      <c r="F189" s="6"/>
      <c r="G189" s="6"/>
      <c r="H189" s="6"/>
      <c r="I189" s="133"/>
      <c r="J189" s="6"/>
      <c r="K189" s="6"/>
      <c r="L189" s="6"/>
    </row>
    <row r="190" spans="1:12" ht="18">
      <c r="A190" s="6"/>
      <c r="B190" s="6"/>
      <c r="C190" s="23"/>
      <c r="D190" s="6"/>
      <c r="E190" s="6"/>
      <c r="F190" s="6"/>
      <c r="G190" s="6"/>
      <c r="H190" s="6"/>
      <c r="I190" s="133"/>
      <c r="J190" s="6"/>
      <c r="K190" s="6"/>
      <c r="L190" s="6"/>
    </row>
    <row r="191" spans="1:12" ht="18">
      <c r="A191" s="6"/>
      <c r="B191" s="6"/>
      <c r="C191" s="23"/>
      <c r="D191" s="6"/>
      <c r="E191" s="6"/>
      <c r="F191" s="6"/>
      <c r="G191" s="6"/>
      <c r="H191" s="6"/>
      <c r="I191" s="133"/>
      <c r="J191" s="6"/>
      <c r="K191" s="6"/>
      <c r="L191" s="16"/>
    </row>
    <row r="192" spans="1:12" ht="18">
      <c r="A192" s="6"/>
      <c r="B192" s="6"/>
      <c r="C192" s="23"/>
      <c r="D192" s="6"/>
      <c r="E192" s="6"/>
      <c r="F192" s="6"/>
      <c r="G192" s="6"/>
      <c r="H192" s="6"/>
      <c r="I192" s="133"/>
      <c r="J192" s="6"/>
      <c r="K192" s="6"/>
      <c r="L192" s="6"/>
    </row>
    <row r="193" spans="1:12" ht="18">
      <c r="A193" s="6"/>
      <c r="B193" s="6"/>
      <c r="C193" s="23"/>
      <c r="D193" s="6"/>
      <c r="E193" s="6"/>
      <c r="F193" s="6"/>
      <c r="G193" s="6"/>
      <c r="H193" s="6"/>
      <c r="I193" s="133"/>
      <c r="J193" s="6"/>
      <c r="K193" s="6"/>
      <c r="L193" s="6"/>
    </row>
    <row r="194" spans="1:12" ht="18">
      <c r="A194" s="6"/>
      <c r="B194" s="6"/>
      <c r="C194" s="23"/>
      <c r="D194" s="6"/>
      <c r="E194" s="6"/>
      <c r="F194" s="6"/>
      <c r="G194" s="6"/>
      <c r="H194" s="6"/>
      <c r="I194" s="133"/>
      <c r="J194" s="6"/>
      <c r="K194" s="6"/>
      <c r="L194" s="6"/>
    </row>
    <row r="195" spans="1:12" ht="18">
      <c r="A195" s="6"/>
      <c r="B195" s="6"/>
      <c r="C195" s="23"/>
      <c r="D195" s="6"/>
      <c r="E195" s="6"/>
      <c r="F195" s="6"/>
      <c r="G195" s="6"/>
      <c r="H195" s="6"/>
      <c r="I195" s="133"/>
      <c r="J195" s="6"/>
      <c r="K195" s="6"/>
      <c r="L195" s="6"/>
    </row>
    <row r="196" spans="1:12" ht="18">
      <c r="A196" s="6"/>
      <c r="B196" s="6"/>
      <c r="C196" s="23"/>
      <c r="D196" s="6"/>
      <c r="E196" s="6"/>
      <c r="F196" s="6"/>
      <c r="G196" s="6"/>
      <c r="H196" s="6"/>
      <c r="I196" s="133"/>
      <c r="J196" s="6"/>
      <c r="K196" s="6"/>
      <c r="L196" s="6"/>
    </row>
    <row r="197" spans="1:12" ht="18">
      <c r="A197" s="6"/>
      <c r="B197" s="6"/>
      <c r="C197" s="23"/>
      <c r="D197" s="6"/>
      <c r="E197" s="6"/>
      <c r="F197" s="6"/>
      <c r="G197" s="6"/>
      <c r="H197" s="6"/>
      <c r="I197" s="133"/>
      <c r="J197" s="6"/>
      <c r="K197" s="6"/>
      <c r="L197" s="6"/>
    </row>
    <row r="198" spans="1:12" ht="18">
      <c r="A198" s="6"/>
      <c r="B198" s="6"/>
      <c r="C198" s="23"/>
      <c r="D198" s="6"/>
      <c r="E198" s="6"/>
      <c r="F198" s="6"/>
      <c r="G198" s="6"/>
      <c r="H198" s="6"/>
      <c r="I198" s="133"/>
      <c r="J198" s="6"/>
      <c r="K198" s="6"/>
      <c r="L198" s="6"/>
    </row>
    <row r="199" spans="1:12" ht="18">
      <c r="A199" s="6"/>
      <c r="B199" s="6"/>
      <c r="C199" s="23"/>
      <c r="D199" s="6"/>
      <c r="E199" s="6"/>
      <c r="F199" s="6"/>
      <c r="G199" s="6"/>
      <c r="H199" s="6"/>
      <c r="I199" s="133"/>
      <c r="J199" s="6"/>
      <c r="K199" s="6"/>
      <c r="L199" s="6"/>
    </row>
    <row r="200" spans="1:12" ht="18">
      <c r="A200" s="6"/>
      <c r="B200" s="6"/>
      <c r="C200" s="23"/>
      <c r="D200" s="6"/>
      <c r="E200" s="6"/>
      <c r="F200" s="6"/>
      <c r="G200" s="6"/>
      <c r="H200" s="6"/>
      <c r="I200" s="133"/>
      <c r="J200" s="6"/>
      <c r="K200" s="6"/>
      <c r="L200" s="6"/>
    </row>
    <row r="201" spans="1:12" ht="18">
      <c r="A201" s="6"/>
      <c r="B201" s="6"/>
      <c r="C201" s="23"/>
      <c r="D201" s="6"/>
      <c r="E201" s="6"/>
      <c r="F201" s="6"/>
      <c r="G201" s="6"/>
      <c r="H201" s="6"/>
      <c r="I201" s="133"/>
      <c r="J201" s="6"/>
      <c r="K201" s="6"/>
      <c r="L201" s="6"/>
    </row>
    <row r="202" spans="1:12" ht="18">
      <c r="A202" s="6"/>
      <c r="B202" s="6"/>
      <c r="C202" s="23"/>
      <c r="D202" s="6"/>
      <c r="E202" s="6"/>
      <c r="F202" s="6"/>
      <c r="G202" s="6"/>
      <c r="H202" s="6"/>
      <c r="I202" s="133"/>
      <c r="J202" s="6"/>
      <c r="K202" s="6"/>
      <c r="L202" s="6"/>
    </row>
    <row r="203" spans="1:12" ht="18">
      <c r="A203" s="6"/>
      <c r="B203" s="6"/>
      <c r="C203" s="23"/>
      <c r="D203" s="6"/>
      <c r="E203" s="6"/>
      <c r="F203" s="6"/>
      <c r="G203" s="6"/>
      <c r="H203" s="6"/>
      <c r="I203" s="133"/>
      <c r="J203" s="6"/>
      <c r="K203" s="6"/>
      <c r="L203" s="6"/>
    </row>
    <row r="204" spans="1:12" ht="18">
      <c r="A204" s="6"/>
      <c r="B204" s="6"/>
      <c r="C204" s="23"/>
      <c r="D204" s="6"/>
      <c r="E204" s="6"/>
      <c r="F204" s="6"/>
      <c r="G204" s="6"/>
      <c r="H204" s="6"/>
      <c r="I204" s="133"/>
      <c r="J204" s="6"/>
      <c r="K204" s="6"/>
      <c r="L204" s="6"/>
    </row>
    <row r="205" spans="1:12" ht="18">
      <c r="A205" s="6"/>
      <c r="B205" s="6"/>
      <c r="C205" s="23"/>
      <c r="D205" s="6"/>
      <c r="E205" s="6"/>
      <c r="F205" s="6"/>
      <c r="G205" s="6"/>
      <c r="H205" s="6"/>
      <c r="I205" s="133"/>
      <c r="J205" s="6"/>
      <c r="K205" s="6"/>
      <c r="L205" s="6"/>
    </row>
    <row r="206" spans="1:12" ht="18">
      <c r="A206" s="6"/>
      <c r="B206" s="6"/>
      <c r="C206" s="23"/>
      <c r="D206" s="6"/>
      <c r="E206" s="6"/>
      <c r="F206" s="6"/>
      <c r="G206" s="6"/>
      <c r="H206" s="6"/>
      <c r="I206" s="133"/>
      <c r="J206" s="6"/>
      <c r="K206" s="6"/>
      <c r="L206" s="6"/>
    </row>
    <row r="207" spans="1:12" ht="18">
      <c r="A207" s="6"/>
      <c r="B207" s="6"/>
      <c r="C207" s="23"/>
      <c r="D207" s="6"/>
      <c r="E207" s="6"/>
      <c r="F207" s="6"/>
      <c r="G207" s="6"/>
      <c r="H207" s="6"/>
      <c r="I207" s="133"/>
      <c r="J207" s="6"/>
      <c r="K207" s="6"/>
      <c r="L207" s="6"/>
    </row>
    <row r="208" spans="1:12" ht="18">
      <c r="A208" s="6"/>
      <c r="B208" s="6"/>
      <c r="C208" s="23"/>
      <c r="D208" s="6"/>
      <c r="E208" s="6"/>
      <c r="F208" s="6"/>
      <c r="G208" s="6"/>
      <c r="H208" s="6"/>
      <c r="I208" s="133"/>
      <c r="J208" s="6"/>
      <c r="K208" s="6"/>
      <c r="L208" s="6"/>
    </row>
    <row r="209" spans="1:12" ht="18">
      <c r="A209" s="6"/>
      <c r="B209" s="6"/>
      <c r="C209" s="23"/>
      <c r="D209" s="6"/>
      <c r="E209" s="6"/>
      <c r="F209" s="6"/>
      <c r="G209" s="6"/>
      <c r="H209" s="6"/>
      <c r="I209" s="133"/>
      <c r="J209" s="6"/>
      <c r="K209" s="6"/>
      <c r="L209" s="6"/>
    </row>
    <row r="210" spans="1:12" ht="18">
      <c r="A210" s="6"/>
      <c r="B210" s="6"/>
      <c r="C210" s="23"/>
      <c r="D210" s="6"/>
      <c r="E210" s="6"/>
      <c r="F210" s="6"/>
      <c r="G210" s="6"/>
      <c r="H210" s="6"/>
      <c r="I210" s="133"/>
      <c r="J210" s="6"/>
      <c r="K210" s="6"/>
      <c r="L210" s="6"/>
    </row>
    <row r="211" spans="1:12" ht="18">
      <c r="A211" s="6"/>
      <c r="B211" s="6"/>
      <c r="C211" s="23"/>
      <c r="D211" s="6"/>
      <c r="E211" s="6"/>
      <c r="F211" s="6"/>
      <c r="G211" s="6"/>
      <c r="H211" s="6"/>
      <c r="I211" s="133"/>
      <c r="J211" s="6"/>
      <c r="K211" s="6"/>
      <c r="L211" s="6"/>
    </row>
    <row r="212" spans="1:12" ht="18">
      <c r="A212" s="6"/>
      <c r="B212" s="6"/>
      <c r="C212" s="23"/>
      <c r="D212" s="6"/>
      <c r="E212" s="6"/>
      <c r="F212" s="6"/>
      <c r="G212" s="6"/>
      <c r="H212" s="6"/>
      <c r="I212" s="133"/>
      <c r="J212" s="6"/>
      <c r="K212" s="6"/>
      <c r="L212" s="6"/>
    </row>
    <row r="213" spans="1:12" ht="18">
      <c r="A213" s="6"/>
      <c r="B213" s="6"/>
      <c r="C213" s="23"/>
      <c r="D213" s="6"/>
      <c r="E213" s="6"/>
      <c r="F213" s="6"/>
      <c r="G213" s="6"/>
      <c r="H213" s="6"/>
      <c r="I213" s="133"/>
      <c r="J213" s="6"/>
      <c r="K213" s="6"/>
      <c r="L213" s="16"/>
    </row>
    <row r="214" spans="1:12" ht="18">
      <c r="A214" s="6"/>
      <c r="B214" s="6"/>
      <c r="C214" s="23"/>
      <c r="D214" s="6"/>
      <c r="E214" s="6"/>
      <c r="F214" s="6"/>
      <c r="G214" s="6"/>
      <c r="H214" s="6"/>
      <c r="I214" s="133"/>
      <c r="J214" s="6"/>
      <c r="K214" s="6"/>
      <c r="L214" s="6"/>
    </row>
    <row r="215" spans="1:12" ht="18">
      <c r="A215" s="6"/>
      <c r="B215" s="6"/>
      <c r="C215" s="23"/>
      <c r="D215" s="6"/>
      <c r="E215" s="6"/>
      <c r="F215" s="6"/>
      <c r="G215" s="6"/>
      <c r="H215" s="6"/>
      <c r="I215" s="133"/>
      <c r="J215" s="6"/>
      <c r="K215" s="6"/>
      <c r="L215" s="6"/>
    </row>
    <row r="216" spans="1:12" ht="18">
      <c r="A216" s="6"/>
      <c r="B216" s="6"/>
      <c r="C216" s="23"/>
      <c r="D216" s="6"/>
      <c r="E216" s="6"/>
      <c r="F216" s="6"/>
      <c r="G216" s="6"/>
      <c r="H216" s="6"/>
      <c r="I216" s="133"/>
      <c r="J216" s="6"/>
      <c r="K216" s="6"/>
      <c r="L216" s="6"/>
    </row>
    <row r="217" spans="1:12" ht="18">
      <c r="A217" s="6"/>
      <c r="B217" s="6"/>
      <c r="C217" s="23"/>
      <c r="D217" s="6"/>
      <c r="E217" s="6"/>
      <c r="F217" s="6"/>
      <c r="G217" s="6"/>
      <c r="H217" s="6"/>
      <c r="I217" s="133"/>
      <c r="J217" s="6"/>
      <c r="K217" s="6">
        <v>6000</v>
      </c>
      <c r="L217" s="6"/>
    </row>
    <row r="218" spans="1:12" ht="18">
      <c r="A218" s="6" t="s">
        <v>244</v>
      </c>
      <c r="B218" s="6"/>
      <c r="C218" s="23"/>
      <c r="D218" s="6"/>
      <c r="E218" s="6"/>
      <c r="F218" s="6"/>
      <c r="G218" s="6"/>
      <c r="H218" s="6">
        <v>0</v>
      </c>
      <c r="I218" s="133"/>
      <c r="J218" s="6"/>
      <c r="K218" s="6">
        <f>SUM(K215:K217)</f>
        <v>6000</v>
      </c>
      <c r="L218" s="6"/>
    </row>
    <row r="219" spans="1:12" ht="18">
      <c r="A219" s="6"/>
      <c r="B219" s="6"/>
      <c r="C219" s="23"/>
      <c r="D219" s="6"/>
      <c r="E219" s="6"/>
      <c r="F219" s="6"/>
      <c r="G219" s="6"/>
      <c r="H219" s="6"/>
      <c r="I219" s="133"/>
      <c r="J219" s="6"/>
      <c r="K219" s="6"/>
      <c r="L219" s="16"/>
    </row>
    <row r="220" spans="1:12" ht="18">
      <c r="A220" s="6"/>
      <c r="B220" s="6"/>
      <c r="C220" s="23"/>
      <c r="D220" s="6"/>
      <c r="E220" s="6"/>
      <c r="F220" s="6"/>
      <c r="G220" s="6"/>
      <c r="H220" s="6"/>
      <c r="I220" s="133"/>
      <c r="J220" s="6"/>
      <c r="K220" s="6"/>
      <c r="L220" s="6"/>
    </row>
    <row r="221" spans="1:12" ht="18">
      <c r="A221" s="6"/>
      <c r="B221" s="6"/>
      <c r="C221" s="23"/>
      <c r="D221" s="6"/>
      <c r="E221" s="6"/>
      <c r="F221" s="6"/>
      <c r="G221" s="6"/>
      <c r="H221" s="6"/>
      <c r="I221" s="133"/>
      <c r="J221" s="6"/>
      <c r="K221" s="6"/>
      <c r="L221" s="6"/>
    </row>
    <row r="222" spans="1:12" ht="18">
      <c r="A222" s="6"/>
      <c r="B222" s="6"/>
      <c r="C222" s="23"/>
      <c r="D222" s="6"/>
      <c r="E222" s="6"/>
      <c r="F222" s="6"/>
      <c r="G222" s="6"/>
      <c r="H222" s="6"/>
      <c r="I222" s="133"/>
      <c r="J222" s="6"/>
      <c r="K222" s="6"/>
      <c r="L222" s="6"/>
    </row>
    <row r="223" spans="1:12" ht="18">
      <c r="A223" s="6"/>
      <c r="B223" s="6"/>
      <c r="C223" s="23"/>
      <c r="D223" s="6"/>
      <c r="E223" s="6"/>
      <c r="F223" s="6"/>
      <c r="G223" s="6"/>
      <c r="H223" s="6"/>
      <c r="I223" s="133"/>
      <c r="J223" s="6"/>
      <c r="K223" s="6"/>
      <c r="L223" s="6"/>
    </row>
    <row r="224" spans="1:12" ht="18">
      <c r="A224" s="6"/>
      <c r="B224" s="6"/>
      <c r="C224" s="23"/>
      <c r="D224" s="6"/>
      <c r="E224" s="6"/>
      <c r="F224" s="6"/>
      <c r="G224" s="6"/>
      <c r="H224" s="6"/>
      <c r="I224" s="133"/>
      <c r="J224" s="6"/>
      <c r="K224" s="6"/>
      <c r="L224" s="6"/>
    </row>
    <row r="225" spans="1:12" ht="18">
      <c r="A225" s="6"/>
      <c r="B225" s="6"/>
      <c r="C225" s="23"/>
      <c r="D225" s="6"/>
      <c r="E225" s="6"/>
      <c r="F225" s="6"/>
      <c r="G225" s="6"/>
      <c r="H225" s="6"/>
      <c r="I225" s="133"/>
      <c r="J225" s="6"/>
      <c r="K225" s="6"/>
      <c r="L225" s="6"/>
    </row>
    <row r="226" spans="1:12" ht="18">
      <c r="A226" s="6"/>
      <c r="B226" s="6"/>
      <c r="C226" s="23"/>
      <c r="D226" s="6"/>
      <c r="E226" s="6"/>
      <c r="F226" s="6"/>
      <c r="G226" s="6"/>
      <c r="H226" s="6"/>
      <c r="I226" s="133"/>
      <c r="J226" s="6"/>
      <c r="K226" s="6"/>
      <c r="L226" s="6"/>
    </row>
    <row r="227" spans="1:12" ht="18">
      <c r="A227" s="6"/>
      <c r="B227" s="6"/>
      <c r="C227" s="23"/>
      <c r="D227" s="6"/>
      <c r="E227" s="6"/>
      <c r="F227" s="6"/>
      <c r="G227" s="6"/>
      <c r="H227" s="6"/>
      <c r="I227" s="133"/>
      <c r="J227" s="6"/>
      <c r="K227" s="6"/>
      <c r="L227" s="6"/>
    </row>
    <row r="228" spans="1:12" ht="18">
      <c r="A228" s="6"/>
      <c r="B228" s="6"/>
      <c r="C228" s="23"/>
      <c r="D228" s="6"/>
      <c r="E228" s="6"/>
      <c r="F228" s="6"/>
      <c r="G228" s="6"/>
      <c r="H228" s="6"/>
      <c r="I228" s="133"/>
      <c r="J228" s="6"/>
      <c r="K228" s="6"/>
      <c r="L228" s="6"/>
    </row>
    <row r="229" spans="1:12" ht="18">
      <c r="A229" s="6"/>
      <c r="B229" s="6"/>
      <c r="C229" s="23"/>
      <c r="D229" s="6"/>
      <c r="E229" s="6"/>
      <c r="F229" s="6"/>
      <c r="G229" s="6"/>
      <c r="H229" s="6"/>
      <c r="I229" s="133"/>
      <c r="J229" s="6"/>
      <c r="K229" s="6"/>
      <c r="L229" s="6"/>
    </row>
    <row r="230" spans="1:12" ht="18">
      <c r="A230" s="6"/>
      <c r="B230" s="6"/>
      <c r="C230" s="23"/>
      <c r="D230" s="6"/>
      <c r="E230" s="6"/>
      <c r="F230" s="6"/>
      <c r="G230" s="6"/>
      <c r="H230" s="6"/>
      <c r="I230" s="133"/>
      <c r="J230" s="6"/>
      <c r="K230" s="6"/>
      <c r="L230" s="6"/>
    </row>
    <row r="231" spans="1:12" ht="18">
      <c r="A231" s="6"/>
      <c r="B231" s="6"/>
      <c r="C231" s="23"/>
      <c r="D231" s="6"/>
      <c r="E231" s="6"/>
      <c r="F231" s="6"/>
      <c r="G231" s="6"/>
      <c r="H231" s="6"/>
      <c r="I231" s="133"/>
      <c r="J231" s="6"/>
      <c r="K231" s="6"/>
      <c r="L231" s="6"/>
    </row>
    <row r="232" spans="1:12" ht="18">
      <c r="A232" s="6"/>
      <c r="B232" s="6"/>
      <c r="C232" s="23"/>
      <c r="D232" s="6"/>
      <c r="E232" s="6"/>
      <c r="F232" s="6"/>
      <c r="G232" s="6"/>
      <c r="H232" s="6"/>
      <c r="I232" s="133"/>
      <c r="J232" s="6"/>
      <c r="K232" s="6"/>
      <c r="L232" s="6"/>
    </row>
    <row r="233" spans="1:12" ht="18">
      <c r="A233" s="6"/>
      <c r="B233" s="6"/>
      <c r="C233" s="23"/>
      <c r="D233" s="6"/>
      <c r="E233" s="6"/>
      <c r="F233" s="6"/>
      <c r="G233" s="6"/>
      <c r="H233" s="6"/>
      <c r="I233" s="133"/>
      <c r="J233" s="6"/>
      <c r="K233" s="6"/>
      <c r="L233" s="6"/>
    </row>
    <row r="234" spans="1:12" ht="18">
      <c r="A234" s="6"/>
      <c r="B234" s="6"/>
      <c r="C234" s="23"/>
      <c r="D234" s="6"/>
      <c r="E234" s="6"/>
      <c r="F234" s="6"/>
      <c r="G234" s="6"/>
      <c r="H234" s="6"/>
      <c r="I234" s="133"/>
      <c r="J234" s="6"/>
      <c r="K234" s="6"/>
      <c r="L234" s="6"/>
    </row>
    <row r="235" spans="1:12" ht="18">
      <c r="A235" s="6"/>
      <c r="B235" s="6"/>
      <c r="C235" s="23"/>
      <c r="D235" s="6"/>
      <c r="E235" s="6"/>
      <c r="F235" s="6"/>
      <c r="G235" s="6"/>
      <c r="H235" s="6"/>
      <c r="I235" s="133"/>
      <c r="J235" s="6"/>
      <c r="K235" s="6"/>
      <c r="L235" s="6"/>
    </row>
    <row r="236" spans="1:12" ht="18">
      <c r="A236" s="6"/>
      <c r="B236" s="6"/>
      <c r="C236" s="23"/>
      <c r="D236" s="6"/>
      <c r="E236" s="6"/>
      <c r="F236" s="6"/>
      <c r="G236" s="6"/>
      <c r="H236" s="6"/>
      <c r="I236" s="133"/>
      <c r="J236" s="6"/>
      <c r="K236" s="6"/>
      <c r="L236" s="6"/>
    </row>
    <row r="237" spans="1:12" ht="18">
      <c r="A237" s="6"/>
      <c r="B237" s="6"/>
      <c r="C237" s="23"/>
      <c r="D237" s="6"/>
      <c r="E237" s="6"/>
      <c r="F237" s="6"/>
      <c r="G237" s="6"/>
      <c r="H237" s="6"/>
      <c r="I237" s="133"/>
      <c r="J237" s="6"/>
      <c r="K237" s="6"/>
      <c r="L237" s="6"/>
    </row>
    <row r="238" spans="1:12" ht="18">
      <c r="A238" s="6"/>
      <c r="B238" s="6"/>
      <c r="C238" s="23"/>
      <c r="D238" s="6"/>
      <c r="E238" s="6"/>
      <c r="F238" s="6"/>
      <c r="G238" s="6"/>
      <c r="H238" s="6"/>
      <c r="I238" s="133"/>
      <c r="J238" s="6"/>
      <c r="K238" s="6"/>
      <c r="L238" s="16"/>
    </row>
    <row r="239" spans="1:12" ht="18">
      <c r="A239" s="6"/>
      <c r="B239" s="6"/>
      <c r="C239" s="23"/>
      <c r="D239" s="6"/>
      <c r="E239" s="6"/>
      <c r="F239" s="6"/>
      <c r="G239" s="6"/>
      <c r="H239" s="6"/>
      <c r="I239" s="133"/>
      <c r="J239" s="6"/>
      <c r="K239" s="6"/>
      <c r="L239" s="6"/>
    </row>
    <row r="240" spans="1:12" ht="18">
      <c r="A240" s="6"/>
      <c r="B240" s="6"/>
      <c r="C240" s="23"/>
      <c r="D240" s="6"/>
      <c r="E240" s="6"/>
      <c r="F240" s="6"/>
      <c r="G240" s="6"/>
      <c r="H240" s="6"/>
      <c r="I240" s="133"/>
      <c r="J240" s="6"/>
      <c r="L240" s="16"/>
    </row>
  </sheetData>
  <sheetProtection/>
  <printOptions/>
  <pageMargins left="0.5" right="0" top="1" bottom="1" header="0.5" footer="0.5"/>
  <pageSetup fitToHeight="1" fitToWidth="1" horizontalDpi="600" verticalDpi="600" orientation="portrait" scale="59"/>
  <headerFooter alignWithMargins="0">
    <oddFooter>&amp;CPage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Arundel School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Mildred L. Day</dc:creator>
  <cp:keywords/>
  <dc:description/>
  <cp:lastModifiedBy>Alton Hadley Bump</cp:lastModifiedBy>
  <cp:lastPrinted>2009-05-21T16:03:26Z</cp:lastPrinted>
  <dcterms:created xsi:type="dcterms:W3CDTF">2000-12-27T13:29:19Z</dcterms:created>
  <dcterms:modified xsi:type="dcterms:W3CDTF">2009-03-03T21:09:53Z</dcterms:modified>
  <cp:category/>
  <cp:version/>
  <cp:contentType/>
  <cp:contentStatus/>
</cp:coreProperties>
</file>